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D9137599-FB0B-451C-8D70-0552C05D6190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MA TRẬN GIỮA HK1" sheetId="4" r:id="rId1"/>
    <sheet name="MA TRẬN GIỮA HK1 MÀU" sheetId="5" r:id="rId2"/>
    <sheet name="GIỮA HK_1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9" i="5" l="1"/>
  <c r="AD21" i="5" l="1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AG16" i="5"/>
  <c r="AF16" i="5"/>
  <c r="AE16" i="5"/>
  <c r="AG15" i="5"/>
  <c r="AF15" i="5"/>
  <c r="AE15" i="5"/>
  <c r="AG14" i="5"/>
  <c r="AF14" i="5"/>
  <c r="AE14" i="5"/>
  <c r="AG13" i="5"/>
  <c r="AF13" i="5"/>
  <c r="AE13" i="5"/>
  <c r="AG12" i="5"/>
  <c r="AF12" i="5"/>
  <c r="AE12" i="5"/>
  <c r="AH12" i="5" s="1"/>
  <c r="AG11" i="5"/>
  <c r="AF11" i="5"/>
  <c r="AE11" i="5"/>
  <c r="AG10" i="5"/>
  <c r="AF10" i="5"/>
  <c r="AE10" i="5"/>
  <c r="AG9" i="5"/>
  <c r="AG19" i="5" s="1"/>
  <c r="D26" i="5" s="1"/>
  <c r="AE9" i="5"/>
  <c r="AE19" i="5" s="1"/>
  <c r="D24" i="5" s="1"/>
  <c r="AH11" i="5" l="1"/>
  <c r="AH15" i="5"/>
  <c r="AH14" i="5"/>
  <c r="AH16" i="5"/>
  <c r="M20" i="5"/>
  <c r="M22" i="5"/>
  <c r="AH22" i="5"/>
  <c r="AH13" i="5"/>
  <c r="AH10" i="5"/>
  <c r="V22" i="5"/>
  <c r="AF22" i="5"/>
  <c r="AH23" i="5"/>
  <c r="V20" i="5"/>
  <c r="AG23" i="5"/>
  <c r="AG22" i="5"/>
  <c r="AF23" i="5"/>
  <c r="AF19" i="5"/>
  <c r="D25" i="5" s="1"/>
  <c r="AI14" i="5"/>
  <c r="D20" i="5"/>
  <c r="D22" i="5"/>
  <c r="AH9" i="5"/>
  <c r="AI9" i="5" s="1"/>
  <c r="AH19" i="5" l="1"/>
  <c r="AI19" i="5"/>
  <c r="AC21" i="4"/>
  <c r="Z21" i="4"/>
  <c r="W21" i="4"/>
  <c r="T21" i="4"/>
  <c r="Q21" i="4"/>
  <c r="N21" i="4"/>
  <c r="K21" i="4"/>
  <c r="H21" i="4"/>
  <c r="E21" i="4"/>
  <c r="AD21" i="4"/>
  <c r="M21" i="4"/>
  <c r="O21" i="4"/>
  <c r="P21" i="4"/>
  <c r="R21" i="4"/>
  <c r="S21" i="4"/>
  <c r="U21" i="4"/>
  <c r="V21" i="4"/>
  <c r="X21" i="4"/>
  <c r="Y21" i="4"/>
  <c r="AA21" i="4"/>
  <c r="AB21" i="4"/>
  <c r="F21" i="4"/>
  <c r="G21" i="4"/>
  <c r="I21" i="4"/>
  <c r="J21" i="4"/>
  <c r="L21" i="4"/>
  <c r="D21" i="4"/>
  <c r="AD19" i="4"/>
  <c r="AC19" i="4"/>
  <c r="AB19" i="4"/>
  <c r="AA19" i="4"/>
  <c r="Y19" i="4"/>
  <c r="X19" i="4"/>
  <c r="V19" i="4"/>
  <c r="U19" i="4"/>
  <c r="K19" i="4"/>
  <c r="J19" i="4"/>
  <c r="S19" i="4"/>
  <c r="R19" i="4"/>
  <c r="P19" i="4"/>
  <c r="O19" i="4"/>
  <c r="M19" i="4"/>
  <c r="L19" i="4"/>
  <c r="I19" i="4"/>
  <c r="F19" i="4"/>
  <c r="G19" i="4"/>
  <c r="D19" i="4"/>
  <c r="E19" i="4"/>
  <c r="H19" i="4"/>
  <c r="N19" i="4"/>
  <c r="AF11" i="4"/>
  <c r="Q19" i="4"/>
  <c r="T19" i="4"/>
  <c r="W19" i="4"/>
  <c r="Z19" i="4"/>
  <c r="AF10" i="4"/>
  <c r="AF12" i="4"/>
  <c r="AF13" i="4"/>
  <c r="AF14" i="4"/>
  <c r="AF15" i="4"/>
  <c r="AF16" i="4"/>
  <c r="AF9" i="4"/>
  <c r="AG10" i="4"/>
  <c r="AG11" i="4"/>
  <c r="AG12" i="4"/>
  <c r="AG13" i="4"/>
  <c r="AG14" i="4"/>
  <c r="AG15" i="4"/>
  <c r="AG16" i="4"/>
  <c r="AG9" i="4"/>
  <c r="AE10" i="4"/>
  <c r="AE11" i="4"/>
  <c r="AE12" i="4"/>
  <c r="AE13" i="4"/>
  <c r="AE14" i="4"/>
  <c r="AE15" i="4"/>
  <c r="AE16" i="4"/>
  <c r="AE9" i="4"/>
  <c r="M22" i="4" l="1"/>
  <c r="AH23" i="4"/>
  <c r="AH22" i="4"/>
  <c r="AF23" i="4"/>
  <c r="AG23" i="4"/>
  <c r="D22" i="4"/>
  <c r="AG22" i="4"/>
  <c r="AF22" i="4"/>
  <c r="V22" i="4"/>
  <c r="V20" i="4"/>
  <c r="M20" i="4"/>
  <c r="D20" i="4"/>
  <c r="AH16" i="4"/>
  <c r="AH15" i="4"/>
  <c r="AH11" i="4"/>
  <c r="AF19" i="4"/>
  <c r="D25" i="4" s="1"/>
  <c r="AE19" i="4"/>
  <c r="D24" i="4" s="1"/>
  <c r="AH9" i="4"/>
  <c r="AG19" i="4"/>
  <c r="D26" i="4" s="1"/>
  <c r="AH14" i="4"/>
  <c r="AH13" i="4"/>
  <c r="AH12" i="4"/>
  <c r="AH10" i="4"/>
  <c r="AI9" i="4" l="1"/>
  <c r="AI14" i="4"/>
  <c r="AI19" i="4" l="1"/>
</calcChain>
</file>

<file path=xl/sharedStrings.xml><?xml version="1.0" encoding="utf-8"?>
<sst xmlns="http://schemas.openxmlformats.org/spreadsheetml/2006/main" count="224" uniqueCount="67">
  <si>
    <t>TT</t>
  </si>
  <si>
    <t>Chủ đề</t>
  </si>
  <si>
    <t>Nội dung/đơn vị kiến thức</t>
  </si>
  <si>
    <t>Năng lực toán học</t>
  </si>
  <si>
    <t>Tư duy và lập luận toán học (TD)</t>
  </si>
  <si>
    <t>Giải quyết vấn đề toán học (GQ)</t>
  </si>
  <si>
    <t>Mô hình hóa toán học (MH)</t>
  </si>
  <si>
    <t>Cấp độ tư duy</t>
  </si>
  <si>
    <t>Biết</t>
  </si>
  <si>
    <t>Hiểu</t>
  </si>
  <si>
    <t>Vận dụng</t>
  </si>
  <si>
    <t>TN</t>
  </si>
  <si>
    <t>Câu 1</t>
  </si>
  <si>
    <t>TLN</t>
  </si>
  <si>
    <t>Câu 17</t>
  </si>
  <si>
    <t>Câu 3</t>
  </si>
  <si>
    <t>Đ-S</t>
  </si>
  <si>
    <t>Câu 4</t>
  </si>
  <si>
    <t>Câu 5</t>
  </si>
  <si>
    <t>Câu 6</t>
  </si>
  <si>
    <t>Câu 18</t>
  </si>
  <si>
    <t>Câu 7</t>
  </si>
  <si>
    <t>Câu 8</t>
  </si>
  <si>
    <t>Câu 11</t>
  </si>
  <si>
    <t>Câu 12</t>
  </si>
  <si>
    <t>Tổng</t>
  </si>
  <si>
    <t xml:space="preserve">TN </t>
  </si>
  <si>
    <t>Tỉ lệ %</t>
  </si>
  <si>
    <t>MÔN: TOÁN, LỚP 12 – THỜI GIAN LÀM BÀI: 90 phút</t>
  </si>
  <si>
    <t>VECTƠ VÀ HỆ TRỤC TOẠ ĐỘ TRONG KHÔNG GIAN.</t>
  </si>
  <si>
    <t xml:space="preserve"> ỨNG DỤNG ĐẠO HÀM ĐỂ KHẢO SÁT VÀ VẼ ĐỒ THỊ HÀM SỐ.</t>
  </si>
  <si>
    <t>Tính đơn điệu và cực trị của hàm số.</t>
  </si>
  <si>
    <t xml:space="preserve"> Giá trị lớn nhất và giá trị nhỏ nhất của hàm số.</t>
  </si>
  <si>
    <t>Đường tiệm cận của đồ thị hàm số.</t>
  </si>
  <si>
    <t>Khảo sát sự biến thiên và vẽ đồ thị của hàm số.</t>
  </si>
  <si>
    <t>Ứng dụng đạo hàm để giải quyết một số vấn đề liên quan đến thực tiễn.</t>
  </si>
  <si>
    <t xml:space="preserve"> Vectơ trong không gian.</t>
  </si>
  <si>
    <t>Hệ trục toạ độ trong không gian.</t>
  </si>
  <si>
    <t>Biểu thức toạ độ của các phép toán vectơ.</t>
  </si>
  <si>
    <t>MA TRẬN ĐỀ KIỂM TRA CUỐI HỌC KỲ I 24 - 14 - 4 = 42</t>
  </si>
  <si>
    <t>P I</t>
  </si>
  <si>
    <t>P II</t>
  </si>
  <si>
    <t>P III</t>
  </si>
  <si>
    <t>KẾT QUẢ</t>
  </si>
  <si>
    <t>LƯU Ý:</t>
  </si>
  <si>
    <t>Khi nhập phần II: Với mỗi ý trong 1 câu thì ta nhập 1/4, 2 ý nhập 1/2, ba ý nhập 3/4, 4 ý nhập 1</t>
  </si>
  <si>
    <t>TỔNG SỐ ĐIỂM</t>
  </si>
  <si>
    <t>Tổng số câu hỏi, ý hỏi</t>
  </si>
  <si>
    <t>TỔNG SỐ CÂU HỎI, Ý HỎI</t>
  </si>
  <si>
    <t>VD</t>
  </si>
  <si>
    <t>Tổng số đểm</t>
  </si>
  <si>
    <t xml:space="preserve">MA TRẬN ĐỀ KIỂM TRA GIỮA HỌC KỲ I </t>
  </si>
  <si>
    <t xml:space="preserve">MA TRẬN ĐỀ KIỂM TRA GIỮA CUỐI HỌC KỲ I </t>
  </si>
  <si>
    <t>Câu 2</t>
  </si>
  <si>
    <t>Câu 19</t>
  </si>
  <si>
    <t>8 câu</t>
  </si>
  <si>
    <t>Câu 20</t>
  </si>
  <si>
    <t>2 câu</t>
  </si>
  <si>
    <t>4 Câu</t>
  </si>
  <si>
    <t>6 Câu</t>
  </si>
  <si>
    <t>Đ-S
Câu 14</t>
  </si>
  <si>
    <t>Đ-S
Câu 16</t>
  </si>
  <si>
    <t>Đ-S
Câu 13</t>
  </si>
  <si>
    <t>Đ-S
Câu 15</t>
  </si>
  <si>
    <t>TN
Câu 9</t>
  </si>
  <si>
    <t>TN
Câu 10</t>
  </si>
  <si>
    <t>TLN
Câu 21,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</si>
</sst>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163"/>
      <scheme val="minor"/>
    </font>
    <font>
      <b/>
      <sz val="18"/>
      <color rgb="FFFF0000"/>
      <name val="Times New Roman"/>
      <family val="1"/>
    </font>
    <font>
      <b/>
      <sz val="6.5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b/>
      <sz val="18"/>
      <color rgb="FFFF0000"/>
      <name val="Calibri Light"/>
      <family val="1"/>
      <charset val="163"/>
      <scheme val="major"/>
    </font>
    <font>
      <sz val="11"/>
      <color theme="1"/>
      <name val="Calibri Light"/>
      <family val="1"/>
      <charset val="163"/>
      <scheme val="major"/>
    </font>
    <font>
      <b/>
      <sz val="6.5"/>
      <name val="Calibri Light"/>
      <family val="1"/>
      <charset val="163"/>
      <scheme val="major"/>
    </font>
    <font>
      <b/>
      <sz val="12"/>
      <name val="Calibri Light"/>
      <family val="1"/>
      <charset val="163"/>
      <scheme val="major"/>
    </font>
    <font>
      <b/>
      <sz val="11"/>
      <name val="Calibri Light"/>
      <family val="1"/>
      <charset val="163"/>
      <scheme val="major"/>
    </font>
    <font>
      <i/>
      <sz val="12"/>
      <name val="Calibri Light"/>
      <family val="1"/>
      <charset val="163"/>
      <scheme val="major"/>
    </font>
    <font>
      <sz val="12"/>
      <name val="Calibri Light"/>
      <family val="1"/>
      <charset val="163"/>
      <scheme val="major"/>
    </font>
    <font>
      <b/>
      <sz val="14"/>
      <color theme="1"/>
      <name val="Calibri Light"/>
      <family val="1"/>
      <charset val="163"/>
      <scheme val="major"/>
    </font>
    <font>
      <b/>
      <sz val="11"/>
      <color theme="1"/>
      <name val="Calibri Light"/>
      <family val="1"/>
      <charset val="163"/>
      <scheme val="major"/>
    </font>
    <font>
      <b/>
      <sz val="16"/>
      <name val="Calibri Light"/>
      <family val="1"/>
      <charset val="163"/>
      <scheme val="major"/>
    </font>
    <font>
      <sz val="11"/>
      <name val="Calibri Light"/>
      <family val="1"/>
      <charset val="163"/>
      <scheme val="major"/>
    </font>
    <font>
      <b/>
      <sz val="12"/>
      <color rgb="FFD60093"/>
      <name val="Calibri Light"/>
      <family val="1"/>
      <charset val="163"/>
      <scheme val="major"/>
    </font>
    <font>
      <b/>
      <sz val="11"/>
      <color rgb="FFD60093"/>
      <name val="Calibri Light"/>
      <family val="1"/>
      <charset val="163"/>
      <scheme val="major"/>
    </font>
    <font>
      <b/>
      <sz val="10"/>
      <name val="Calibri Light"/>
      <family val="1"/>
      <charset val="163"/>
      <scheme val="major"/>
    </font>
    <font>
      <b/>
      <sz val="14"/>
      <name val="Calibri Light"/>
      <family val="1"/>
      <charset val="163"/>
      <scheme val="maj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AD2E8"/>
        <bgColor indexed="64"/>
      </patternFill>
    </fill>
    <fill>
      <patternFill patternType="solid">
        <fgColor rgb="FFB7E6AE"/>
        <bgColor indexed="64"/>
      </patternFill>
    </fill>
    <fill>
      <patternFill patternType="solid">
        <fgColor rgb="FFFED4FA"/>
        <bgColor indexed="64"/>
      </patternFill>
    </fill>
    <fill>
      <patternFill patternType="solid">
        <fgColor rgb="FFFED4F6"/>
        <bgColor indexed="64"/>
      </patternFill>
    </fill>
  </fills>
  <borders count="4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tted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9" fontId="3" fillId="0" borderId="7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11" fillId="0" borderId="18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2" fillId="0" borderId="19" xfId="0" applyFont="1" applyBorder="1" applyAlignment="1">
      <alignment vertical="center" wrapText="1"/>
    </xf>
    <xf numFmtId="0" fontId="13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vertical="center" wrapText="1"/>
    </xf>
    <xf numFmtId="0" fontId="13" fillId="0" borderId="20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21" xfId="0" applyFont="1" applyBorder="1" applyAlignment="1">
      <alignment vertical="center" wrapText="1"/>
    </xf>
    <xf numFmtId="0" fontId="13" fillId="0" borderId="21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justify" vertical="center" wrapText="1"/>
    </xf>
    <xf numFmtId="0" fontId="12" fillId="0" borderId="21" xfId="0" applyFont="1" applyBorder="1" applyAlignment="1">
      <alignment horizontal="justify" vertical="center" wrapText="1"/>
    </xf>
    <xf numFmtId="0" fontId="13" fillId="0" borderId="8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horizontal="right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8" fillId="0" borderId="23" xfId="0" applyFont="1" applyBorder="1"/>
    <xf numFmtId="0" fontId="8" fillId="0" borderId="39" xfId="0" applyFont="1" applyBorder="1"/>
    <xf numFmtId="0" fontId="11" fillId="0" borderId="7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6" xfId="0" applyFont="1" applyBorder="1"/>
    <xf numFmtId="0" fontId="8" fillId="0" borderId="27" xfId="0" applyFont="1" applyBorder="1"/>
    <xf numFmtId="0" fontId="8" fillId="0" borderId="28" xfId="0" applyFont="1" applyBorder="1"/>
    <xf numFmtId="0" fontId="8" fillId="0" borderId="29" xfId="0" applyFont="1" applyBorder="1"/>
    <xf numFmtId="0" fontId="8" fillId="0" borderId="30" xfId="0" applyFont="1" applyBorder="1"/>
    <xf numFmtId="0" fontId="15" fillId="0" borderId="2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center" vertical="center" wrapText="1"/>
    </xf>
    <xf numFmtId="0" fontId="17" fillId="4" borderId="19" xfId="0" applyFont="1" applyFill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 wrapText="1"/>
    </xf>
    <xf numFmtId="0" fontId="17" fillId="4" borderId="20" xfId="0" applyFont="1" applyFill="1" applyBorder="1" applyAlignment="1">
      <alignment horizontal="center" vertical="center" wrapText="1"/>
    </xf>
    <xf numFmtId="0" fontId="17" fillId="4" borderId="24" xfId="0" applyFont="1" applyFill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center" vertical="center" wrapText="1"/>
    </xf>
    <xf numFmtId="0" fontId="17" fillId="3" borderId="21" xfId="0" applyFont="1" applyFill="1" applyBorder="1" applyAlignment="1">
      <alignment horizontal="center" vertical="center" wrapText="1"/>
    </xf>
    <xf numFmtId="0" fontId="17" fillId="4" borderId="21" xfId="0" applyFont="1" applyFill="1" applyBorder="1" applyAlignment="1">
      <alignment horizontal="center" vertical="center" wrapText="1"/>
    </xf>
    <xf numFmtId="0" fontId="17" fillId="4" borderId="25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9" fontId="10" fillId="0" borderId="2" xfId="0" applyNumberFormat="1" applyFont="1" applyBorder="1" applyAlignment="1">
      <alignment horizontal="center" vertical="center" wrapText="1"/>
    </xf>
    <xf numFmtId="9" fontId="10" fillId="0" borderId="3" xfId="0" applyNumberFormat="1" applyFont="1" applyBorder="1" applyAlignment="1">
      <alignment horizontal="center" vertical="center" wrapText="1"/>
    </xf>
    <xf numFmtId="9" fontId="10" fillId="0" borderId="5" xfId="0" applyNumberFormat="1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9" fillId="5" borderId="2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0" fontId="19" fillId="5" borderId="12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40" xfId="0" applyFont="1" applyFill="1" applyBorder="1" applyAlignment="1">
      <alignment horizontal="center" vertical="center" wrapText="1"/>
    </xf>
    <xf numFmtId="0" fontId="19" fillId="5" borderId="29" xfId="0" applyFont="1" applyFill="1" applyBorder="1" applyAlignment="1">
      <alignment horizontal="center" vertical="center" wrapText="1"/>
    </xf>
    <xf numFmtId="0" fontId="19" fillId="5" borderId="38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8" fillId="5" borderId="6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8" fillId="0" borderId="45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15" fillId="0" borderId="34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8" fillId="6" borderId="10" xfId="0" applyFont="1" applyFill="1" applyBorder="1" applyAlignment="1">
      <alignment horizontal="center" vertical="center" wrapText="1"/>
    </xf>
    <xf numFmtId="0" fontId="18" fillId="6" borderId="11" xfId="0" applyFont="1" applyFill="1" applyBorder="1" applyAlignment="1">
      <alignment horizontal="center" vertical="center" wrapText="1"/>
    </xf>
    <xf numFmtId="0" fontId="18" fillId="6" borderId="12" xfId="0" applyFont="1" applyFill="1" applyBorder="1" applyAlignment="1">
      <alignment horizontal="center" vertical="center" wrapText="1"/>
    </xf>
    <xf numFmtId="0" fontId="18" fillId="6" borderId="16" xfId="0" applyFont="1" applyFill="1" applyBorder="1" applyAlignment="1">
      <alignment horizontal="center" vertical="center" wrapText="1"/>
    </xf>
    <xf numFmtId="0" fontId="18" fillId="6" borderId="0" xfId="0" applyFont="1" applyFill="1" applyAlignment="1">
      <alignment horizontal="center" vertical="center" wrapText="1"/>
    </xf>
    <xf numFmtId="0" fontId="18" fillId="6" borderId="15" xfId="0" applyFont="1" applyFill="1" applyBorder="1" applyAlignment="1">
      <alignment horizontal="center" vertical="center" wrapText="1"/>
    </xf>
    <xf numFmtId="0" fontId="18" fillId="6" borderId="13" xfId="0" applyFont="1" applyFill="1" applyBorder="1" applyAlignment="1">
      <alignment horizontal="center" vertical="center" wrapText="1"/>
    </xf>
    <xf numFmtId="0" fontId="18" fillId="6" borderId="14" xfId="0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1" fillId="2" borderId="37" xfId="0" applyFont="1" applyFill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center" vertical="center" wrapText="1"/>
    </xf>
    <xf numFmtId="0" fontId="21" fillId="3" borderId="14" xfId="0" applyFont="1" applyFill="1" applyBorder="1" applyAlignment="1">
      <alignment horizontal="center" vertical="center" wrapText="1"/>
    </xf>
    <xf numFmtId="0" fontId="21" fillId="3" borderId="37" xfId="0" applyFont="1" applyFill="1" applyBorder="1" applyAlignment="1">
      <alignment horizontal="center" vertical="center" wrapText="1"/>
    </xf>
    <xf numFmtId="0" fontId="21" fillId="4" borderId="13" xfId="0" applyFont="1" applyFill="1" applyBorder="1" applyAlignment="1">
      <alignment horizontal="center" vertical="center" wrapText="1"/>
    </xf>
    <xf numFmtId="0" fontId="21" fillId="4" borderId="14" xfId="0" applyFont="1" applyFill="1" applyBorder="1" applyAlignment="1">
      <alignment horizontal="center" vertical="center" wrapText="1"/>
    </xf>
    <xf numFmtId="0" fontId="21" fillId="4" borderId="37" xfId="0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3" fillId="0" borderId="43" xfId="0" applyFont="1" applyBorder="1" applyAlignment="1">
      <alignment horizontal="center" vertical="center" wrapText="1"/>
    </xf>
    <xf numFmtId="0" fontId="5" fillId="0" borderId="4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ED4F6"/>
      <color rgb="FFD60093"/>
      <color rgb="FFFED4FA"/>
      <color rgb="FF9900CC"/>
      <color rgb="FFFBABE4"/>
      <color rgb="FFFCAADD"/>
      <color rgb="FFFC7CF3"/>
      <color rgb="FFCC00FF"/>
      <color rgb="FFCC00CC"/>
      <color rgb="FFB7E6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9"/>
  <sheetViews>
    <sheetView zoomScale="80" zoomScaleNormal="80" workbookViewId="0">
      <pane xSplit="3" ySplit="8" topLeftCell="D21" activePane="bottomRight" state="frozen"/>
      <selection pane="topRight" activeCell="D1" sqref="D1"/>
      <selection pane="bottomLeft" activeCell="A9" sqref="A9"/>
      <selection pane="bottomRight" activeCell="E15" sqref="E15"/>
    </sheetView>
  </sheetViews>
  <sheetFormatPr defaultColWidth="9" defaultRowHeight="14.5" x14ac:dyDescent="0.35"/>
  <cols>
    <col min="1" max="1" width="3.26953125" style="9" customWidth="1"/>
    <col min="2" max="2" width="24.26953125" style="10" customWidth="1"/>
    <col min="3" max="3" width="40.7265625" style="9" customWidth="1"/>
    <col min="4" max="27" width="5.7265625" style="10" customWidth="1"/>
    <col min="28" max="30" width="6.1796875" style="10" customWidth="1"/>
    <col min="31" max="33" width="5.1796875" style="9" customWidth="1"/>
    <col min="34" max="35" width="6.453125" style="9" customWidth="1"/>
    <col min="36" max="16384" width="9" style="9"/>
  </cols>
  <sheetData>
    <row r="1" spans="1:35" ht="23.5" x14ac:dyDescent="0.35">
      <c r="A1" s="89" t="s">
        <v>52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</row>
    <row r="2" spans="1:35" ht="23.5" x14ac:dyDescent="0.35">
      <c r="A2" s="89" t="s">
        <v>28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</row>
    <row r="3" spans="1:35" ht="15" thickBot="1" x14ac:dyDescent="0.4">
      <c r="A3" s="26"/>
    </row>
    <row r="4" spans="1:35" ht="18.399999999999999" customHeight="1" thickBot="1" x14ac:dyDescent="0.4">
      <c r="A4" s="93" t="s">
        <v>0</v>
      </c>
      <c r="B4" s="93" t="s">
        <v>1</v>
      </c>
      <c r="C4" s="93" t="s">
        <v>2</v>
      </c>
      <c r="D4" s="90" t="s">
        <v>3</v>
      </c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2"/>
      <c r="AE4" s="114" t="s">
        <v>48</v>
      </c>
      <c r="AF4" s="115"/>
      <c r="AG4" s="116"/>
      <c r="AH4" s="115" t="s">
        <v>46</v>
      </c>
      <c r="AI4" s="116"/>
    </row>
    <row r="5" spans="1:35" ht="18.399999999999999" customHeight="1" thickBot="1" x14ac:dyDescent="0.4">
      <c r="A5" s="94"/>
      <c r="B5" s="94"/>
      <c r="C5" s="94"/>
      <c r="D5" s="90" t="s">
        <v>4</v>
      </c>
      <c r="E5" s="91"/>
      <c r="F5" s="91"/>
      <c r="G5" s="91"/>
      <c r="H5" s="91"/>
      <c r="I5" s="91"/>
      <c r="J5" s="91"/>
      <c r="K5" s="91"/>
      <c r="L5" s="92"/>
      <c r="M5" s="90" t="s">
        <v>5</v>
      </c>
      <c r="N5" s="91"/>
      <c r="O5" s="91"/>
      <c r="P5" s="91"/>
      <c r="Q5" s="91"/>
      <c r="R5" s="91"/>
      <c r="S5" s="91"/>
      <c r="T5" s="91"/>
      <c r="U5" s="92"/>
      <c r="V5" s="90" t="s">
        <v>6</v>
      </c>
      <c r="W5" s="91"/>
      <c r="X5" s="91"/>
      <c r="Y5" s="91"/>
      <c r="Z5" s="91"/>
      <c r="AA5" s="91"/>
      <c r="AB5" s="91"/>
      <c r="AC5" s="91"/>
      <c r="AD5" s="92"/>
      <c r="AE5" s="117"/>
      <c r="AF5" s="118"/>
      <c r="AG5" s="119"/>
      <c r="AH5" s="118"/>
      <c r="AI5" s="119"/>
    </row>
    <row r="6" spans="1:35" ht="20.9" customHeight="1" thickBot="1" x14ac:dyDescent="0.4">
      <c r="A6" s="94"/>
      <c r="B6" s="94"/>
      <c r="C6" s="94"/>
      <c r="D6" s="96" t="s">
        <v>7</v>
      </c>
      <c r="E6" s="97"/>
      <c r="F6" s="97"/>
      <c r="G6" s="97"/>
      <c r="H6" s="97"/>
      <c r="I6" s="97"/>
      <c r="J6" s="97"/>
      <c r="K6" s="97"/>
      <c r="L6" s="98"/>
      <c r="M6" s="96" t="s">
        <v>7</v>
      </c>
      <c r="N6" s="97"/>
      <c r="O6" s="97"/>
      <c r="P6" s="97"/>
      <c r="Q6" s="97"/>
      <c r="R6" s="97"/>
      <c r="S6" s="97"/>
      <c r="T6" s="97"/>
      <c r="U6" s="98"/>
      <c r="V6" s="96" t="s">
        <v>7</v>
      </c>
      <c r="W6" s="97"/>
      <c r="X6" s="97"/>
      <c r="Y6" s="97"/>
      <c r="Z6" s="97"/>
      <c r="AA6" s="97"/>
      <c r="AB6" s="97"/>
      <c r="AC6" s="97"/>
      <c r="AD6" s="98"/>
      <c r="AE6" s="117"/>
      <c r="AF6" s="118"/>
      <c r="AG6" s="119"/>
      <c r="AH6" s="118"/>
      <c r="AI6" s="119"/>
    </row>
    <row r="7" spans="1:35" ht="20.9" customHeight="1" thickBot="1" x14ac:dyDescent="0.4">
      <c r="A7" s="94"/>
      <c r="B7" s="94"/>
      <c r="C7" s="94"/>
      <c r="D7" s="96" t="s">
        <v>8</v>
      </c>
      <c r="E7" s="97"/>
      <c r="F7" s="98"/>
      <c r="G7" s="96" t="s">
        <v>9</v>
      </c>
      <c r="H7" s="97"/>
      <c r="I7" s="98"/>
      <c r="J7" s="96" t="s">
        <v>10</v>
      </c>
      <c r="K7" s="97"/>
      <c r="L7" s="98"/>
      <c r="M7" s="96" t="s">
        <v>8</v>
      </c>
      <c r="N7" s="97"/>
      <c r="O7" s="98"/>
      <c r="P7" s="96" t="s">
        <v>9</v>
      </c>
      <c r="Q7" s="97"/>
      <c r="R7" s="98"/>
      <c r="S7" s="96" t="s">
        <v>10</v>
      </c>
      <c r="T7" s="97"/>
      <c r="U7" s="98"/>
      <c r="V7" s="96" t="s">
        <v>8</v>
      </c>
      <c r="W7" s="97"/>
      <c r="X7" s="98"/>
      <c r="Y7" s="96" t="s">
        <v>9</v>
      </c>
      <c r="Z7" s="97"/>
      <c r="AA7" s="98"/>
      <c r="AB7" s="96" t="s">
        <v>10</v>
      </c>
      <c r="AC7" s="97"/>
      <c r="AD7" s="98"/>
      <c r="AE7" s="120"/>
      <c r="AF7" s="121"/>
      <c r="AG7" s="122"/>
      <c r="AH7" s="121"/>
      <c r="AI7" s="122"/>
    </row>
    <row r="8" spans="1:35" ht="20.9" customHeight="1" thickBot="1" x14ac:dyDescent="0.4">
      <c r="A8" s="95"/>
      <c r="B8" s="95"/>
      <c r="C8" s="95"/>
      <c r="D8" s="11" t="s">
        <v>40</v>
      </c>
      <c r="E8" s="11" t="s">
        <v>41</v>
      </c>
      <c r="F8" s="11" t="s">
        <v>42</v>
      </c>
      <c r="G8" s="33" t="s">
        <v>40</v>
      </c>
      <c r="H8" s="33" t="s">
        <v>41</v>
      </c>
      <c r="I8" s="33" t="s">
        <v>42</v>
      </c>
      <c r="J8" s="33" t="s">
        <v>40</v>
      </c>
      <c r="K8" s="33" t="s">
        <v>41</v>
      </c>
      <c r="L8" s="33" t="s">
        <v>42</v>
      </c>
      <c r="M8" s="33" t="s">
        <v>40</v>
      </c>
      <c r="N8" s="33" t="s">
        <v>41</v>
      </c>
      <c r="O8" s="33" t="s">
        <v>42</v>
      </c>
      <c r="P8" s="33" t="s">
        <v>40</v>
      </c>
      <c r="Q8" s="33" t="s">
        <v>41</v>
      </c>
      <c r="R8" s="33" t="s">
        <v>42</v>
      </c>
      <c r="S8" s="33" t="s">
        <v>40</v>
      </c>
      <c r="T8" s="33" t="s">
        <v>41</v>
      </c>
      <c r="U8" s="33" t="s">
        <v>42</v>
      </c>
      <c r="V8" s="33" t="s">
        <v>40</v>
      </c>
      <c r="W8" s="33" t="s">
        <v>41</v>
      </c>
      <c r="X8" s="33" t="s">
        <v>42</v>
      </c>
      <c r="Y8" s="33" t="s">
        <v>40</v>
      </c>
      <c r="Z8" s="33" t="s">
        <v>41</v>
      </c>
      <c r="AA8" s="33" t="s">
        <v>42</v>
      </c>
      <c r="AB8" s="33" t="s">
        <v>40</v>
      </c>
      <c r="AC8" s="33" t="s">
        <v>41</v>
      </c>
      <c r="AD8" s="11" t="s">
        <v>42</v>
      </c>
      <c r="AE8" s="12" t="s">
        <v>40</v>
      </c>
      <c r="AF8" s="12" t="s">
        <v>41</v>
      </c>
      <c r="AG8" s="27" t="s">
        <v>42</v>
      </c>
      <c r="AH8" s="31"/>
      <c r="AI8" s="32"/>
    </row>
    <row r="9" spans="1:35" ht="41.9" customHeight="1" x14ac:dyDescent="0.35">
      <c r="A9" s="93">
        <v>1</v>
      </c>
      <c r="B9" s="93" t="s">
        <v>30</v>
      </c>
      <c r="C9" s="13" t="s">
        <v>31</v>
      </c>
      <c r="D9" s="14">
        <v>1</v>
      </c>
      <c r="E9" s="14">
        <v>0.25</v>
      </c>
      <c r="F9" s="14"/>
      <c r="G9" s="14"/>
      <c r="H9" s="14">
        <v>0.25</v>
      </c>
      <c r="I9" s="14"/>
      <c r="J9" s="14"/>
      <c r="K9" s="14"/>
      <c r="L9" s="14"/>
      <c r="M9" s="14"/>
      <c r="N9" s="14"/>
      <c r="O9" s="14"/>
      <c r="P9" s="14">
        <v>1</v>
      </c>
      <c r="Q9" s="14"/>
      <c r="R9" s="14"/>
      <c r="S9" s="14"/>
      <c r="T9" s="14"/>
      <c r="U9" s="14"/>
      <c r="V9" s="14"/>
      <c r="W9" s="14"/>
      <c r="X9" s="14"/>
      <c r="Y9" s="14"/>
      <c r="Z9" s="14">
        <v>0.25</v>
      </c>
      <c r="AA9" s="14"/>
      <c r="AB9" s="14"/>
      <c r="AC9" s="14"/>
      <c r="AD9" s="28"/>
      <c r="AE9" s="34">
        <f>SUM(D9,G9,J9,M9,P9,S9,V9,Y9,AB9)</f>
        <v>2</v>
      </c>
      <c r="AF9" s="34">
        <f>SUM(E9,H9,K9,N9,Q9,T9,W9,Z9,AC9)/0.25</f>
        <v>3</v>
      </c>
      <c r="AG9" s="34">
        <f>SUM(F9,I9,L9,O9,R9,U9,X9,AA9,AD9)</f>
        <v>0</v>
      </c>
      <c r="AH9" s="34">
        <f>AE9*0.25+AF9*0.25+AG9*0.5</f>
        <v>1.25</v>
      </c>
      <c r="AI9" s="132">
        <f>SUM(AH9:AH13)</f>
        <v>6.25</v>
      </c>
    </row>
    <row r="10" spans="1:35" ht="41.9" customHeight="1" x14ac:dyDescent="0.35">
      <c r="A10" s="94"/>
      <c r="B10" s="94"/>
      <c r="C10" s="15" t="s">
        <v>32</v>
      </c>
      <c r="D10" s="16">
        <v>1</v>
      </c>
      <c r="E10" s="16">
        <v>0.25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>
        <v>0.25</v>
      </c>
      <c r="X10" s="16"/>
      <c r="Y10" s="16"/>
      <c r="Z10" s="16"/>
      <c r="AA10" s="16"/>
      <c r="AB10" s="16"/>
      <c r="AC10" s="16"/>
      <c r="AD10" s="29">
        <v>1</v>
      </c>
      <c r="AE10" s="35">
        <f t="shared" ref="AE10:AE16" si="0">SUM(D10,G10,J10,M10,P10,S10,V10,Y10,AB10)</f>
        <v>1</v>
      </c>
      <c r="AF10" s="35">
        <f t="shared" ref="AF10:AF16" si="1">SUM(E10,H10,K10,N10,Q10,T10,W10,Z10,AC10)/0.25</f>
        <v>2</v>
      </c>
      <c r="AG10" s="35">
        <f t="shared" ref="AG10:AG16" si="2">SUM(F10,I10,L10,O10,R10,U10,X10,AA10,AD10)</f>
        <v>1</v>
      </c>
      <c r="AH10" s="35">
        <f t="shared" ref="AH10:AH16" si="3">AE10*0.25+AF10*0.25+AG10*0.5</f>
        <v>1.25</v>
      </c>
      <c r="AI10" s="133"/>
    </row>
    <row r="11" spans="1:35" ht="41.9" customHeight="1" x14ac:dyDescent="0.35">
      <c r="A11" s="94"/>
      <c r="B11" s="94"/>
      <c r="C11" s="15" t="s">
        <v>33</v>
      </c>
      <c r="D11" s="16">
        <v>1</v>
      </c>
      <c r="E11" s="16">
        <v>0.25</v>
      </c>
      <c r="F11" s="16"/>
      <c r="G11" s="16"/>
      <c r="H11" s="16"/>
      <c r="I11" s="16"/>
      <c r="J11" s="16"/>
      <c r="K11" s="16"/>
      <c r="L11" s="16"/>
      <c r="M11" s="16">
        <v>1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29"/>
      <c r="AE11" s="35">
        <f t="shared" si="0"/>
        <v>2</v>
      </c>
      <c r="AF11" s="35">
        <f t="shared" si="1"/>
        <v>1</v>
      </c>
      <c r="AG11" s="35">
        <f t="shared" si="2"/>
        <v>0</v>
      </c>
      <c r="AH11" s="35">
        <f t="shared" si="3"/>
        <v>0.75</v>
      </c>
      <c r="AI11" s="133"/>
    </row>
    <row r="12" spans="1:35" ht="41.9" customHeight="1" x14ac:dyDescent="0.35">
      <c r="A12" s="94"/>
      <c r="B12" s="94"/>
      <c r="C12" s="17" t="s">
        <v>34</v>
      </c>
      <c r="D12" s="16">
        <v>1</v>
      </c>
      <c r="E12" s="16"/>
      <c r="F12" s="16"/>
      <c r="G12" s="16">
        <v>1</v>
      </c>
      <c r="H12" s="16"/>
      <c r="I12" s="16"/>
      <c r="J12" s="16"/>
      <c r="K12" s="16"/>
      <c r="L12" s="16"/>
      <c r="M12" s="16"/>
      <c r="N12" s="16"/>
      <c r="O12" s="16"/>
      <c r="P12" s="16"/>
      <c r="Q12" s="16">
        <v>0.25</v>
      </c>
      <c r="R12" s="16"/>
      <c r="S12" s="16"/>
      <c r="T12" s="16">
        <v>0.25</v>
      </c>
      <c r="U12" s="16"/>
      <c r="V12" s="16"/>
      <c r="W12" s="16"/>
      <c r="X12" s="16"/>
      <c r="Y12" s="16"/>
      <c r="Z12" s="16">
        <v>0.25</v>
      </c>
      <c r="AA12" s="16"/>
      <c r="AB12" s="16"/>
      <c r="AC12" s="16"/>
      <c r="AD12" s="29"/>
      <c r="AE12" s="35">
        <f t="shared" si="0"/>
        <v>2</v>
      </c>
      <c r="AF12" s="35">
        <f t="shared" si="1"/>
        <v>3</v>
      </c>
      <c r="AG12" s="35">
        <f t="shared" si="2"/>
        <v>0</v>
      </c>
      <c r="AH12" s="35">
        <f t="shared" si="3"/>
        <v>1.25</v>
      </c>
      <c r="AI12" s="133"/>
    </row>
    <row r="13" spans="1:35" ht="41.9" customHeight="1" thickBot="1" x14ac:dyDescent="0.4">
      <c r="A13" s="94"/>
      <c r="B13" s="94"/>
      <c r="C13" s="18" t="s">
        <v>35</v>
      </c>
      <c r="D13" s="19"/>
      <c r="E13" s="19">
        <v>0.25</v>
      </c>
      <c r="F13" s="19"/>
      <c r="G13" s="19"/>
      <c r="H13" s="19"/>
      <c r="I13" s="19"/>
      <c r="J13" s="19"/>
      <c r="K13" s="19"/>
      <c r="L13" s="19"/>
      <c r="M13" s="19">
        <v>1</v>
      </c>
      <c r="N13" s="19"/>
      <c r="O13" s="19"/>
      <c r="P13" s="19"/>
      <c r="Q13" s="19"/>
      <c r="R13" s="19"/>
      <c r="S13" s="19"/>
      <c r="T13" s="19"/>
      <c r="U13" s="19">
        <v>1</v>
      </c>
      <c r="V13" s="19"/>
      <c r="W13" s="19"/>
      <c r="X13" s="19"/>
      <c r="Y13" s="19"/>
      <c r="Z13" s="19">
        <v>0.25</v>
      </c>
      <c r="AA13" s="19"/>
      <c r="AB13" s="19"/>
      <c r="AC13" s="19"/>
      <c r="AD13" s="30">
        <v>1</v>
      </c>
      <c r="AE13" s="36">
        <f t="shared" si="0"/>
        <v>1</v>
      </c>
      <c r="AF13" s="36">
        <f t="shared" si="1"/>
        <v>2</v>
      </c>
      <c r="AG13" s="36">
        <f t="shared" si="2"/>
        <v>2</v>
      </c>
      <c r="AH13" s="36">
        <f t="shared" si="3"/>
        <v>1.75</v>
      </c>
      <c r="AI13" s="134"/>
    </row>
    <row r="14" spans="1:35" ht="41.9" customHeight="1" x14ac:dyDescent="0.35">
      <c r="A14" s="93">
        <v>2</v>
      </c>
      <c r="B14" s="93" t="s">
        <v>29</v>
      </c>
      <c r="C14" s="13" t="s">
        <v>36</v>
      </c>
      <c r="D14" s="14">
        <v>1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>
        <v>1</v>
      </c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>
        <v>1</v>
      </c>
      <c r="AB14" s="14"/>
      <c r="AC14" s="14"/>
      <c r="AD14" s="28"/>
      <c r="AE14" s="34">
        <f t="shared" si="0"/>
        <v>2</v>
      </c>
      <c r="AF14" s="34">
        <f t="shared" si="1"/>
        <v>0</v>
      </c>
      <c r="AG14" s="34">
        <f t="shared" si="2"/>
        <v>1</v>
      </c>
      <c r="AH14" s="34">
        <f>AE14*0.25+AF14*0.25+AG14*0.5</f>
        <v>1</v>
      </c>
      <c r="AI14" s="132">
        <f>SUM(AH14:AH16)</f>
        <v>3.75</v>
      </c>
    </row>
    <row r="15" spans="1:35" ht="41.9" customHeight="1" x14ac:dyDescent="0.35">
      <c r="A15" s="94"/>
      <c r="B15" s="94"/>
      <c r="C15" s="15" t="s">
        <v>37</v>
      </c>
      <c r="D15" s="16">
        <v>1</v>
      </c>
      <c r="E15" s="16">
        <v>0.25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>
        <v>0.25</v>
      </c>
      <c r="R15" s="16"/>
      <c r="S15" s="16"/>
      <c r="T15" s="16">
        <v>0.25</v>
      </c>
      <c r="U15" s="16"/>
      <c r="V15" s="16"/>
      <c r="W15" s="16"/>
      <c r="X15" s="16"/>
      <c r="Y15" s="16"/>
      <c r="Z15" s="16"/>
      <c r="AA15" s="16"/>
      <c r="AB15" s="16"/>
      <c r="AC15" s="16"/>
      <c r="AD15" s="29">
        <v>1</v>
      </c>
      <c r="AE15" s="35">
        <f t="shared" si="0"/>
        <v>1</v>
      </c>
      <c r="AF15" s="35">
        <f t="shared" si="1"/>
        <v>3</v>
      </c>
      <c r="AG15" s="35">
        <f t="shared" si="2"/>
        <v>1</v>
      </c>
      <c r="AH15" s="35">
        <f t="shared" si="3"/>
        <v>1.5</v>
      </c>
      <c r="AI15" s="133"/>
    </row>
    <row r="16" spans="1:35" ht="41.9" customHeight="1" thickBot="1" x14ac:dyDescent="0.4">
      <c r="A16" s="94"/>
      <c r="B16" s="94"/>
      <c r="C16" s="18" t="s">
        <v>38</v>
      </c>
      <c r="D16" s="19">
        <v>1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>
        <v>0.25</v>
      </c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>
        <v>0.25</v>
      </c>
      <c r="AD16" s="30">
        <v>1</v>
      </c>
      <c r="AE16" s="36">
        <f t="shared" si="0"/>
        <v>1</v>
      </c>
      <c r="AF16" s="36">
        <f t="shared" si="1"/>
        <v>2</v>
      </c>
      <c r="AG16" s="36">
        <f t="shared" si="2"/>
        <v>1</v>
      </c>
      <c r="AH16" s="36">
        <f t="shared" si="3"/>
        <v>1.25</v>
      </c>
      <c r="AI16" s="134"/>
    </row>
    <row r="17" spans="1:35" ht="41.9" customHeight="1" x14ac:dyDescent="0.35">
      <c r="A17" s="108"/>
      <c r="B17" s="93"/>
      <c r="C17" s="20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28"/>
      <c r="AE17" s="34"/>
      <c r="AF17" s="34"/>
      <c r="AG17" s="34"/>
      <c r="AH17" s="34"/>
      <c r="AI17" s="132"/>
    </row>
    <row r="18" spans="1:35" ht="41.9" customHeight="1" thickBot="1" x14ac:dyDescent="0.4">
      <c r="A18" s="109"/>
      <c r="B18" s="95"/>
      <c r="C18" s="21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30"/>
      <c r="AE18" s="44"/>
      <c r="AF18" s="35"/>
      <c r="AG18" s="35"/>
      <c r="AH18" s="35"/>
      <c r="AI18" s="134"/>
    </row>
    <row r="19" spans="1:35" ht="19.5" customHeight="1" thickBot="1" x14ac:dyDescent="0.4">
      <c r="A19" s="99" t="s">
        <v>47</v>
      </c>
      <c r="B19" s="100"/>
      <c r="C19" s="101"/>
      <c r="D19" s="22">
        <f>SUM(D9:D18)*0.25</f>
        <v>1.75</v>
      </c>
      <c r="E19" s="22">
        <f t="shared" ref="E19:Z19" si="4">SUM(E9:E18)</f>
        <v>1.25</v>
      </c>
      <c r="F19" s="22">
        <f>SUM(F9:F18)*0.5</f>
        <v>0</v>
      </c>
      <c r="G19" s="22">
        <f>SUM(G9:G18)*0.25</f>
        <v>0.25</v>
      </c>
      <c r="H19" s="22">
        <f t="shared" si="4"/>
        <v>0.25</v>
      </c>
      <c r="I19" s="22">
        <f>SUM(I9:I18)*0.5</f>
        <v>0</v>
      </c>
      <c r="J19" s="22">
        <f>SUM(J9:J18)*0.25</f>
        <v>0</v>
      </c>
      <c r="K19" s="22">
        <f>SUM(K9:K18)</f>
        <v>0</v>
      </c>
      <c r="L19" s="22">
        <f>SUM(L9:L18)*0.5</f>
        <v>0</v>
      </c>
      <c r="M19" s="22">
        <f>SUM(M9:M18)*0.25</f>
        <v>0.5</v>
      </c>
      <c r="N19" s="22">
        <f t="shared" si="4"/>
        <v>0</v>
      </c>
      <c r="O19" s="22">
        <f>SUM(O9:O18)*0.5</f>
        <v>0</v>
      </c>
      <c r="P19" s="22">
        <f>SUM(P9:P18)*0.25</f>
        <v>0.5</v>
      </c>
      <c r="Q19" s="22">
        <f t="shared" si="4"/>
        <v>0.75</v>
      </c>
      <c r="R19" s="22">
        <f>SUM(R9:R18)*0.5</f>
        <v>0</v>
      </c>
      <c r="S19" s="22">
        <f>SUM(S9:S18)*0.25</f>
        <v>0</v>
      </c>
      <c r="T19" s="22">
        <f t="shared" si="4"/>
        <v>0.5</v>
      </c>
      <c r="U19" s="22">
        <f>SUM(U9:U18)*0.5</f>
        <v>0.5</v>
      </c>
      <c r="V19" s="22">
        <f>SUM(V9:V18)*0.25</f>
        <v>0</v>
      </c>
      <c r="W19" s="22">
        <f t="shared" si="4"/>
        <v>0.25</v>
      </c>
      <c r="X19" s="22">
        <f>SUM(X9:X18)*0.5</f>
        <v>0</v>
      </c>
      <c r="Y19" s="22">
        <f>SUM(Y9:Y18)*0.25</f>
        <v>0</v>
      </c>
      <c r="Z19" s="22">
        <f t="shared" si="4"/>
        <v>0.75</v>
      </c>
      <c r="AA19" s="22">
        <f>SUM(AA9:AA18)*0.5</f>
        <v>0.5</v>
      </c>
      <c r="AB19" s="22">
        <f>SUM(AB9:AB18)*0.25</f>
        <v>0</v>
      </c>
      <c r="AC19" s="22">
        <f>SUM(AC9:AC18)</f>
        <v>0.25</v>
      </c>
      <c r="AD19" s="22">
        <f>SUM(AD9:AD18)*0.5</f>
        <v>2</v>
      </c>
      <c r="AE19" s="22">
        <f t="shared" ref="AE19:AG19" si="5">SUM(AE9:AE18)</f>
        <v>12</v>
      </c>
      <c r="AF19" s="22">
        <f>SUM(AF9:AF18)/4</f>
        <v>4</v>
      </c>
      <c r="AG19" s="22">
        <f t="shared" si="5"/>
        <v>6</v>
      </c>
      <c r="AH19" s="37"/>
      <c r="AI19" s="37">
        <f>SUM(AI9:AI18)</f>
        <v>10</v>
      </c>
    </row>
    <row r="20" spans="1:35" ht="19.5" customHeight="1" thickBot="1" x14ac:dyDescent="0.4">
      <c r="A20" s="105"/>
      <c r="B20" s="106"/>
      <c r="C20" s="107"/>
      <c r="D20" s="123">
        <f>SUM(D19:L19)</f>
        <v>3.5</v>
      </c>
      <c r="E20" s="124"/>
      <c r="F20" s="124"/>
      <c r="G20" s="124"/>
      <c r="H20" s="124"/>
      <c r="I20" s="124"/>
      <c r="J20" s="124"/>
      <c r="K20" s="124"/>
      <c r="L20" s="125"/>
      <c r="M20" s="123">
        <f>SUM(M19:U19)</f>
        <v>2.75</v>
      </c>
      <c r="N20" s="124"/>
      <c r="O20" s="124"/>
      <c r="P20" s="124"/>
      <c r="Q20" s="124"/>
      <c r="R20" s="124"/>
      <c r="S20" s="124"/>
      <c r="T20" s="124"/>
      <c r="U20" s="125"/>
      <c r="V20" s="123">
        <f>SUM(V19:AD19)</f>
        <v>3.75</v>
      </c>
      <c r="W20" s="124"/>
      <c r="X20" s="124"/>
      <c r="Y20" s="124"/>
      <c r="Z20" s="124"/>
      <c r="AA20" s="124"/>
      <c r="AB20" s="124"/>
      <c r="AC20" s="124"/>
      <c r="AD20" s="125"/>
      <c r="AE20" s="38"/>
      <c r="AF20" s="38"/>
      <c r="AG20" s="38"/>
      <c r="AH20" s="38"/>
      <c r="AI20" s="39"/>
    </row>
    <row r="21" spans="1:35" ht="19.5" customHeight="1" thickBot="1" x14ac:dyDescent="0.4">
      <c r="A21" s="105" t="s">
        <v>47</v>
      </c>
      <c r="B21" s="106"/>
      <c r="C21" s="107"/>
      <c r="D21" s="14">
        <f>SUM(D9:D18)</f>
        <v>7</v>
      </c>
      <c r="E21" s="14">
        <f>SUM(E9:E18)/0.25</f>
        <v>5</v>
      </c>
      <c r="F21" s="14">
        <f t="shared" ref="F21:AD21" si="6">SUM(F9:F18)</f>
        <v>0</v>
      </c>
      <c r="G21" s="14">
        <f t="shared" si="6"/>
        <v>1</v>
      </c>
      <c r="H21" s="14">
        <f>SUM(H9:H18)/0.25</f>
        <v>1</v>
      </c>
      <c r="I21" s="14">
        <f t="shared" si="6"/>
        <v>0</v>
      </c>
      <c r="J21" s="14">
        <f t="shared" si="6"/>
        <v>0</v>
      </c>
      <c r="K21" s="14">
        <f>SUM(K9:K18)/0.25</f>
        <v>0</v>
      </c>
      <c r="L21" s="14">
        <f t="shared" si="6"/>
        <v>0</v>
      </c>
      <c r="M21" s="14">
        <f t="shared" si="6"/>
        <v>2</v>
      </c>
      <c r="N21" s="14">
        <f>SUM(N9:N18)/0.25</f>
        <v>0</v>
      </c>
      <c r="O21" s="14">
        <f t="shared" si="6"/>
        <v>0</v>
      </c>
      <c r="P21" s="14">
        <f t="shared" si="6"/>
        <v>2</v>
      </c>
      <c r="Q21" s="14">
        <f>SUM(Q9:Q18)/0.25</f>
        <v>3</v>
      </c>
      <c r="R21" s="14">
        <f t="shared" si="6"/>
        <v>0</v>
      </c>
      <c r="S21" s="14">
        <f t="shared" si="6"/>
        <v>0</v>
      </c>
      <c r="T21" s="14">
        <f>SUM(T9:T18)/0.25</f>
        <v>2</v>
      </c>
      <c r="U21" s="14">
        <f t="shared" si="6"/>
        <v>1</v>
      </c>
      <c r="V21" s="14">
        <f t="shared" si="6"/>
        <v>0</v>
      </c>
      <c r="W21" s="14">
        <f>SUM(W9:W18)/0.25</f>
        <v>1</v>
      </c>
      <c r="X21" s="14">
        <f t="shared" si="6"/>
        <v>0</v>
      </c>
      <c r="Y21" s="14">
        <f t="shared" si="6"/>
        <v>0</v>
      </c>
      <c r="Z21" s="14">
        <f>SUM(Z9:Z18)/0.25</f>
        <v>3</v>
      </c>
      <c r="AA21" s="14">
        <f t="shared" si="6"/>
        <v>1</v>
      </c>
      <c r="AB21" s="14">
        <f t="shared" si="6"/>
        <v>0</v>
      </c>
      <c r="AC21" s="14">
        <f>SUM(AC9:AC18)/0.25</f>
        <v>1</v>
      </c>
      <c r="AD21" s="14">
        <f t="shared" si="6"/>
        <v>4</v>
      </c>
      <c r="AF21" s="43" t="s">
        <v>8</v>
      </c>
      <c r="AG21" s="43" t="s">
        <v>9</v>
      </c>
      <c r="AH21" s="43" t="s">
        <v>49</v>
      </c>
      <c r="AI21" s="40"/>
    </row>
    <row r="22" spans="1:35" ht="19.5" customHeight="1" thickBot="1" x14ac:dyDescent="0.4">
      <c r="A22" s="105" t="s">
        <v>47</v>
      </c>
      <c r="B22" s="106"/>
      <c r="C22" s="107"/>
      <c r="D22" s="126">
        <f>SUM(D21:L21)</f>
        <v>14</v>
      </c>
      <c r="E22" s="127"/>
      <c r="F22" s="127"/>
      <c r="G22" s="127"/>
      <c r="H22" s="127"/>
      <c r="I22" s="127"/>
      <c r="J22" s="127"/>
      <c r="K22" s="127"/>
      <c r="L22" s="128"/>
      <c r="M22" s="126">
        <f>SUM(M21:U21)</f>
        <v>10</v>
      </c>
      <c r="N22" s="127"/>
      <c r="O22" s="127"/>
      <c r="P22" s="127"/>
      <c r="Q22" s="127"/>
      <c r="R22" s="127"/>
      <c r="S22" s="127"/>
      <c r="T22" s="127"/>
      <c r="U22" s="128"/>
      <c r="V22" s="126">
        <f>SUM(V21:AD21)</f>
        <v>10</v>
      </c>
      <c r="W22" s="127"/>
      <c r="X22" s="127"/>
      <c r="Y22" s="127"/>
      <c r="Z22" s="127"/>
      <c r="AA22" s="127"/>
      <c r="AB22" s="127"/>
      <c r="AC22" s="127"/>
      <c r="AD22" s="128"/>
      <c r="AF22" s="37">
        <f>SUM(D21:F21:M21:O21,V21:X21)</f>
        <v>17</v>
      </c>
      <c r="AG22" s="37">
        <f>SUM(G21:I21,P21:R21,Y21:AA21)</f>
        <v>11</v>
      </c>
      <c r="AH22" s="37">
        <f>SUM(J21:L21,S21:U21,AB21:AD21)</f>
        <v>8</v>
      </c>
      <c r="AI22" s="40"/>
    </row>
    <row r="23" spans="1:35" ht="19.5" customHeight="1" thickBot="1" x14ac:dyDescent="0.4">
      <c r="A23" s="90" t="s">
        <v>27</v>
      </c>
      <c r="B23" s="91"/>
      <c r="C23" s="92"/>
      <c r="D23" s="129">
        <v>0.4</v>
      </c>
      <c r="E23" s="130"/>
      <c r="F23" s="130"/>
      <c r="G23" s="130"/>
      <c r="H23" s="130"/>
      <c r="I23" s="130"/>
      <c r="J23" s="130"/>
      <c r="K23" s="130"/>
      <c r="L23" s="131"/>
      <c r="M23" s="129">
        <v>0.3</v>
      </c>
      <c r="N23" s="130"/>
      <c r="O23" s="130"/>
      <c r="P23" s="130"/>
      <c r="Q23" s="130"/>
      <c r="R23" s="130"/>
      <c r="S23" s="130"/>
      <c r="T23" s="130"/>
      <c r="U23" s="131"/>
      <c r="V23" s="129">
        <v>0.3</v>
      </c>
      <c r="W23" s="130"/>
      <c r="X23" s="130"/>
      <c r="Y23" s="130"/>
      <c r="Z23" s="130"/>
      <c r="AA23" s="130"/>
      <c r="AB23" s="130"/>
      <c r="AC23" s="130"/>
      <c r="AD23" s="131"/>
      <c r="AE23" s="41"/>
      <c r="AF23" s="37">
        <f>SUM(D19,E19,F19,M19,N19,O19,V19,W19,X19)</f>
        <v>3.75</v>
      </c>
      <c r="AG23" s="37">
        <f>SUM(G19,H19,I19,P19,Q19,R19,Y19,Z19,AA19)</f>
        <v>3</v>
      </c>
      <c r="AH23" s="37">
        <f>SUM(J19,K19,L19,S19,T19,U19,AB19,AC19,AD19)</f>
        <v>3.25</v>
      </c>
      <c r="AI23" s="42"/>
    </row>
    <row r="24" spans="1:35" ht="31.9" customHeight="1" thickBot="1" x14ac:dyDescent="0.4">
      <c r="A24" s="99" t="s">
        <v>43</v>
      </c>
      <c r="B24" s="100"/>
      <c r="C24" s="101"/>
      <c r="D24" s="111" t="str">
        <f>IF(AE19&lt;12,"Thiếu câu hỏi phần I", IF(AE19=12,"Đã đủ câu hỏi phần I","Thừa câu hỏi phần I"))</f>
        <v>Đã đủ câu hỏi phần I</v>
      </c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3"/>
    </row>
    <row r="25" spans="1:35" ht="31.9" customHeight="1" thickBot="1" x14ac:dyDescent="0.4">
      <c r="A25" s="102"/>
      <c r="B25" s="103"/>
      <c r="C25" s="104"/>
      <c r="D25" s="111" t="str">
        <f>IF(AF19&lt;4,"Thiếu câu hỏi phần II", IF(AF19=4,"Đã đủ câu hỏi phần II","Thừa câu hỏi phần II"))</f>
        <v>Đã đủ câu hỏi phần II</v>
      </c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3"/>
    </row>
    <row r="26" spans="1:35" ht="31.9" customHeight="1" thickBot="1" x14ac:dyDescent="0.4">
      <c r="A26" s="105"/>
      <c r="B26" s="106"/>
      <c r="C26" s="107"/>
      <c r="D26" s="111" t="str">
        <f>IF(AG19&lt;6,"Thiếu câu hỏi phần III", IF(AG19=6,"Đã đủ câu hỏi phần III","Thừa câu hỏi phần III"))</f>
        <v>Đã đủ câu hỏi phần III</v>
      </c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3"/>
    </row>
    <row r="27" spans="1:35" ht="16.399999999999999" customHeight="1" x14ac:dyDescent="0.35">
      <c r="A27" s="23"/>
    </row>
    <row r="28" spans="1:35" ht="16.399999999999999" customHeight="1" x14ac:dyDescent="0.35">
      <c r="A28" s="24"/>
    </row>
    <row r="29" spans="1:35" ht="24.4" customHeight="1" x14ac:dyDescent="0.45">
      <c r="C29" s="25" t="s">
        <v>44</v>
      </c>
      <c r="D29" s="110" t="s">
        <v>45</v>
      </c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</row>
  </sheetData>
  <mergeCells count="50">
    <mergeCell ref="M23:U23"/>
    <mergeCell ref="V23:AD23"/>
    <mergeCell ref="D23:L23"/>
    <mergeCell ref="AI9:AI13"/>
    <mergeCell ref="AI14:AI16"/>
    <mergeCell ref="AI17:AI18"/>
    <mergeCell ref="V20:AD20"/>
    <mergeCell ref="M22:U22"/>
    <mergeCell ref="V22:AD22"/>
    <mergeCell ref="A9:A13"/>
    <mergeCell ref="B9:B13"/>
    <mergeCell ref="D6:L6"/>
    <mergeCell ref="A22:C22"/>
    <mergeCell ref="D22:L22"/>
    <mergeCell ref="D20:L20"/>
    <mergeCell ref="D29:T29"/>
    <mergeCell ref="D26:AI26"/>
    <mergeCell ref="P7:R7"/>
    <mergeCell ref="S7:U7"/>
    <mergeCell ref="V7:X7"/>
    <mergeCell ref="Y7:AA7"/>
    <mergeCell ref="AB7:AD7"/>
    <mergeCell ref="J7:L7"/>
    <mergeCell ref="M7:O7"/>
    <mergeCell ref="D24:AI24"/>
    <mergeCell ref="D25:AI25"/>
    <mergeCell ref="AE4:AG7"/>
    <mergeCell ref="AH4:AI7"/>
    <mergeCell ref="M6:U6"/>
    <mergeCell ref="V6:AD6"/>
    <mergeCell ref="M20:U20"/>
    <mergeCell ref="A24:C26"/>
    <mergeCell ref="A14:A16"/>
    <mergeCell ref="B14:B16"/>
    <mergeCell ref="A17:A18"/>
    <mergeCell ref="B17:B18"/>
    <mergeCell ref="A23:C23"/>
    <mergeCell ref="A19:C20"/>
    <mergeCell ref="A21:C21"/>
    <mergeCell ref="A1:AD1"/>
    <mergeCell ref="A2:AD2"/>
    <mergeCell ref="D4:AD4"/>
    <mergeCell ref="D5:L5"/>
    <mergeCell ref="M5:U5"/>
    <mergeCell ref="V5:AD5"/>
    <mergeCell ref="B4:B8"/>
    <mergeCell ref="D7:F7"/>
    <mergeCell ref="C4:C8"/>
    <mergeCell ref="G7:I7"/>
    <mergeCell ref="A4:A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29"/>
  <sheetViews>
    <sheetView zoomScale="90" zoomScaleNormal="90" workbookViewId="0">
      <pane xSplit="3" ySplit="8" topLeftCell="D18" activePane="bottomRight" state="frozen"/>
      <selection pane="topRight" activeCell="D1" sqref="D1"/>
      <selection pane="bottomLeft" activeCell="A9" sqref="A9"/>
      <selection pane="bottomRight" activeCell="V23" sqref="V23:AD23"/>
    </sheetView>
  </sheetViews>
  <sheetFormatPr defaultColWidth="9" defaultRowHeight="14.5" x14ac:dyDescent="0.35"/>
  <cols>
    <col min="1" max="1" width="3.26953125" style="9" customWidth="1"/>
    <col min="2" max="2" width="12.1796875" style="10" customWidth="1"/>
    <col min="3" max="3" width="31.453125" style="9" customWidth="1"/>
    <col min="4" max="30" width="4.54296875" style="10" customWidth="1"/>
    <col min="31" max="33" width="5.1796875" style="9" customWidth="1"/>
    <col min="34" max="35" width="6.453125" style="9" customWidth="1"/>
    <col min="36" max="16384" width="9" style="9"/>
  </cols>
  <sheetData>
    <row r="1" spans="1:35" ht="23.5" x14ac:dyDescent="0.35">
      <c r="A1" s="89" t="s">
        <v>51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</row>
    <row r="2" spans="1:35" ht="23.5" x14ac:dyDescent="0.35">
      <c r="A2" s="89" t="s">
        <v>28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</row>
    <row r="3" spans="1:35" ht="15" thickBot="1" x14ac:dyDescent="0.4">
      <c r="A3" s="26"/>
    </row>
    <row r="4" spans="1:35" ht="18.399999999999999" customHeight="1" thickBot="1" x14ac:dyDescent="0.4">
      <c r="A4" s="148" t="s">
        <v>0</v>
      </c>
      <c r="B4" s="148" t="s">
        <v>1</v>
      </c>
      <c r="C4" s="148" t="s">
        <v>2</v>
      </c>
      <c r="D4" s="151" t="s">
        <v>3</v>
      </c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3"/>
      <c r="AE4" s="139" t="s">
        <v>48</v>
      </c>
      <c r="AF4" s="140"/>
      <c r="AG4" s="141"/>
      <c r="AH4" s="140" t="s">
        <v>46</v>
      </c>
      <c r="AI4" s="141"/>
    </row>
    <row r="5" spans="1:35" ht="18.399999999999999" customHeight="1" thickBot="1" x14ac:dyDescent="0.4">
      <c r="A5" s="149"/>
      <c r="B5" s="149"/>
      <c r="C5" s="149"/>
      <c r="D5" s="151" t="s">
        <v>4</v>
      </c>
      <c r="E5" s="152"/>
      <c r="F5" s="152"/>
      <c r="G5" s="152"/>
      <c r="H5" s="152"/>
      <c r="I5" s="152"/>
      <c r="J5" s="152"/>
      <c r="K5" s="152"/>
      <c r="L5" s="153"/>
      <c r="M5" s="151" t="s">
        <v>5</v>
      </c>
      <c r="N5" s="152"/>
      <c r="O5" s="152"/>
      <c r="P5" s="152"/>
      <c r="Q5" s="152"/>
      <c r="R5" s="152"/>
      <c r="S5" s="152"/>
      <c r="T5" s="152"/>
      <c r="U5" s="153"/>
      <c r="V5" s="151" t="s">
        <v>6</v>
      </c>
      <c r="W5" s="152"/>
      <c r="X5" s="152"/>
      <c r="Y5" s="152"/>
      <c r="Z5" s="152"/>
      <c r="AA5" s="152"/>
      <c r="AB5" s="152"/>
      <c r="AC5" s="152"/>
      <c r="AD5" s="153"/>
      <c r="AE5" s="142"/>
      <c r="AF5" s="143"/>
      <c r="AG5" s="144"/>
      <c r="AH5" s="143"/>
      <c r="AI5" s="144"/>
    </row>
    <row r="6" spans="1:35" ht="20.9" customHeight="1" thickBot="1" x14ac:dyDescent="0.4">
      <c r="A6" s="149"/>
      <c r="B6" s="149"/>
      <c r="C6" s="149"/>
      <c r="D6" s="136" t="s">
        <v>7</v>
      </c>
      <c r="E6" s="137"/>
      <c r="F6" s="137"/>
      <c r="G6" s="137"/>
      <c r="H6" s="137"/>
      <c r="I6" s="137"/>
      <c r="J6" s="137"/>
      <c r="K6" s="137"/>
      <c r="L6" s="138"/>
      <c r="M6" s="136" t="s">
        <v>7</v>
      </c>
      <c r="N6" s="137"/>
      <c r="O6" s="137"/>
      <c r="P6" s="137"/>
      <c r="Q6" s="137"/>
      <c r="R6" s="137"/>
      <c r="S6" s="137"/>
      <c r="T6" s="137"/>
      <c r="U6" s="138"/>
      <c r="V6" s="136" t="s">
        <v>7</v>
      </c>
      <c r="W6" s="137"/>
      <c r="X6" s="137"/>
      <c r="Y6" s="137"/>
      <c r="Z6" s="137"/>
      <c r="AA6" s="137"/>
      <c r="AB6" s="137"/>
      <c r="AC6" s="137"/>
      <c r="AD6" s="138"/>
      <c r="AE6" s="142"/>
      <c r="AF6" s="143"/>
      <c r="AG6" s="144"/>
      <c r="AH6" s="143"/>
      <c r="AI6" s="144"/>
    </row>
    <row r="7" spans="1:35" ht="20.9" customHeight="1" thickBot="1" x14ac:dyDescent="0.4">
      <c r="A7" s="149"/>
      <c r="B7" s="149"/>
      <c r="C7" s="149"/>
      <c r="D7" s="136" t="s">
        <v>8</v>
      </c>
      <c r="E7" s="137"/>
      <c r="F7" s="138"/>
      <c r="G7" s="136" t="s">
        <v>9</v>
      </c>
      <c r="H7" s="137"/>
      <c r="I7" s="138"/>
      <c r="J7" s="136" t="s">
        <v>10</v>
      </c>
      <c r="K7" s="137"/>
      <c r="L7" s="138"/>
      <c r="M7" s="136" t="s">
        <v>8</v>
      </c>
      <c r="N7" s="137"/>
      <c r="O7" s="138"/>
      <c r="P7" s="136" t="s">
        <v>9</v>
      </c>
      <c r="Q7" s="137"/>
      <c r="R7" s="138"/>
      <c r="S7" s="136" t="s">
        <v>10</v>
      </c>
      <c r="T7" s="137"/>
      <c r="U7" s="138"/>
      <c r="V7" s="136" t="s">
        <v>8</v>
      </c>
      <c r="W7" s="137"/>
      <c r="X7" s="138"/>
      <c r="Y7" s="136" t="s">
        <v>9</v>
      </c>
      <c r="Z7" s="137"/>
      <c r="AA7" s="138"/>
      <c r="AB7" s="136" t="s">
        <v>10</v>
      </c>
      <c r="AC7" s="137"/>
      <c r="AD7" s="138"/>
      <c r="AE7" s="145"/>
      <c r="AF7" s="146"/>
      <c r="AG7" s="147"/>
      <c r="AH7" s="146"/>
      <c r="AI7" s="147"/>
    </row>
    <row r="8" spans="1:35" ht="20.9" customHeight="1" thickBot="1" x14ac:dyDescent="0.4">
      <c r="A8" s="150"/>
      <c r="B8" s="150"/>
      <c r="C8" s="150"/>
      <c r="D8" s="45" t="s">
        <v>40</v>
      </c>
      <c r="E8" s="55" t="s">
        <v>41</v>
      </c>
      <c r="F8" s="62" t="s">
        <v>42</v>
      </c>
      <c r="G8" s="47" t="s">
        <v>40</v>
      </c>
      <c r="H8" s="57" t="s">
        <v>41</v>
      </c>
      <c r="I8" s="64" t="s">
        <v>42</v>
      </c>
      <c r="J8" s="47" t="s">
        <v>40</v>
      </c>
      <c r="K8" s="57" t="s">
        <v>41</v>
      </c>
      <c r="L8" s="64" t="s">
        <v>42</v>
      </c>
      <c r="M8" s="47" t="s">
        <v>40</v>
      </c>
      <c r="N8" s="57" t="s">
        <v>41</v>
      </c>
      <c r="O8" s="64" t="s">
        <v>42</v>
      </c>
      <c r="P8" s="47" t="s">
        <v>40</v>
      </c>
      <c r="Q8" s="57" t="s">
        <v>41</v>
      </c>
      <c r="R8" s="64" t="s">
        <v>42</v>
      </c>
      <c r="S8" s="47" t="s">
        <v>40</v>
      </c>
      <c r="T8" s="57" t="s">
        <v>41</v>
      </c>
      <c r="U8" s="64" t="s">
        <v>42</v>
      </c>
      <c r="V8" s="47" t="s">
        <v>40</v>
      </c>
      <c r="W8" s="57" t="s">
        <v>41</v>
      </c>
      <c r="X8" s="64" t="s">
        <v>42</v>
      </c>
      <c r="Y8" s="47" t="s">
        <v>40</v>
      </c>
      <c r="Z8" s="57" t="s">
        <v>41</v>
      </c>
      <c r="AA8" s="64" t="s">
        <v>42</v>
      </c>
      <c r="AB8" s="47" t="s">
        <v>40</v>
      </c>
      <c r="AC8" s="57" t="s">
        <v>41</v>
      </c>
      <c r="AD8" s="62" t="s">
        <v>42</v>
      </c>
      <c r="AE8" s="50" t="s">
        <v>40</v>
      </c>
      <c r="AF8" s="58" t="s">
        <v>41</v>
      </c>
      <c r="AG8" s="65" t="s">
        <v>42</v>
      </c>
      <c r="AH8" s="154"/>
      <c r="AI8" s="155"/>
    </row>
    <row r="9" spans="1:35" ht="33.4" customHeight="1" x14ac:dyDescent="0.35">
      <c r="A9" s="93">
        <v>1</v>
      </c>
      <c r="B9" s="159" t="s">
        <v>30</v>
      </c>
      <c r="C9" s="48" t="s">
        <v>31</v>
      </c>
      <c r="D9" s="69">
        <v>1</v>
      </c>
      <c r="E9" s="70">
        <v>0.25</v>
      </c>
      <c r="F9" s="71"/>
      <c r="G9" s="69"/>
      <c r="H9" s="70">
        <v>0.25</v>
      </c>
      <c r="I9" s="71"/>
      <c r="J9" s="69"/>
      <c r="K9" s="70"/>
      <c r="L9" s="71"/>
      <c r="M9" s="69"/>
      <c r="N9" s="70"/>
      <c r="O9" s="71"/>
      <c r="P9" s="69">
        <v>1</v>
      </c>
      <c r="Q9" s="70"/>
      <c r="R9" s="71"/>
      <c r="S9" s="69"/>
      <c r="T9" s="70"/>
      <c r="U9" s="71"/>
      <c r="V9" s="69"/>
      <c r="W9" s="70"/>
      <c r="X9" s="71"/>
      <c r="Y9" s="69"/>
      <c r="Z9" s="70">
        <v>0.25</v>
      </c>
      <c r="AA9" s="71"/>
      <c r="AB9" s="69"/>
      <c r="AC9" s="70"/>
      <c r="AD9" s="72"/>
      <c r="AE9" s="51">
        <f>SUM(D9,G9,J9,M9,P9,S9,V9,Y9,AB9)</f>
        <v>2</v>
      </c>
      <c r="AF9" s="59">
        <f>SUM(E9,H9,K9,N9,Q9,T9,W9,Z9,AC9)/0.25</f>
        <v>3</v>
      </c>
      <c r="AG9" s="66">
        <f>SUM(F9,I9,L9,O9,R9,U9,X9,AA9,AD9)</f>
        <v>0</v>
      </c>
      <c r="AH9" s="34">
        <f>AE9*0.25+AF9*0.25+AG9*0.5</f>
        <v>1.25</v>
      </c>
      <c r="AI9" s="156">
        <f>SUM(AH9:AH13)</f>
        <v>6.5</v>
      </c>
    </row>
    <row r="10" spans="1:35" ht="33.4" customHeight="1" x14ac:dyDescent="0.35">
      <c r="A10" s="94"/>
      <c r="B10" s="161"/>
      <c r="C10" s="17" t="s">
        <v>32</v>
      </c>
      <c r="D10" s="73">
        <v>1</v>
      </c>
      <c r="E10" s="74">
        <v>0.25</v>
      </c>
      <c r="F10" s="75"/>
      <c r="G10" s="73"/>
      <c r="H10" s="74"/>
      <c r="I10" s="75"/>
      <c r="J10" s="73"/>
      <c r="K10" s="74"/>
      <c r="L10" s="75"/>
      <c r="M10" s="73"/>
      <c r="N10" s="74"/>
      <c r="O10" s="75"/>
      <c r="P10" s="73"/>
      <c r="Q10" s="74"/>
      <c r="R10" s="75"/>
      <c r="S10" s="73"/>
      <c r="T10" s="74"/>
      <c r="U10" s="75"/>
      <c r="V10" s="73"/>
      <c r="W10" s="74">
        <v>0.25</v>
      </c>
      <c r="X10" s="75"/>
      <c r="Y10" s="73"/>
      <c r="Z10" s="74"/>
      <c r="AA10" s="75"/>
      <c r="AB10" s="73"/>
      <c r="AC10" s="74"/>
      <c r="AD10" s="76">
        <v>1</v>
      </c>
      <c r="AE10" s="52">
        <f t="shared" ref="AE10:AE16" si="0">SUM(D10,G10,J10,M10,P10,S10,V10,Y10,AB10)</f>
        <v>1</v>
      </c>
      <c r="AF10" s="60">
        <f t="shared" ref="AF10:AF16" si="1">SUM(E10,H10,K10,N10,Q10,T10,W10,Z10,AC10)/0.25</f>
        <v>2</v>
      </c>
      <c r="AG10" s="67">
        <f t="shared" ref="AG10:AG16" si="2">SUM(F10,I10,L10,O10,R10,U10,X10,AA10,AD10)</f>
        <v>1</v>
      </c>
      <c r="AH10" s="35">
        <f t="shared" ref="AH10:AH16" si="3">AE10*0.25+AF10*0.25+AG10*0.5</f>
        <v>1.25</v>
      </c>
      <c r="AI10" s="157"/>
    </row>
    <row r="11" spans="1:35" ht="33.4" customHeight="1" x14ac:dyDescent="0.35">
      <c r="A11" s="94"/>
      <c r="B11" s="161"/>
      <c r="C11" s="17" t="s">
        <v>33</v>
      </c>
      <c r="D11" s="73">
        <v>1</v>
      </c>
      <c r="E11" s="74">
        <v>0.25</v>
      </c>
      <c r="F11" s="75"/>
      <c r="G11" s="73"/>
      <c r="H11" s="74"/>
      <c r="I11" s="75"/>
      <c r="J11" s="73"/>
      <c r="K11" s="74"/>
      <c r="L11" s="75"/>
      <c r="M11" s="73">
        <v>1</v>
      </c>
      <c r="N11" s="74"/>
      <c r="O11" s="75"/>
      <c r="P11" s="73"/>
      <c r="Q11" s="74"/>
      <c r="R11" s="75"/>
      <c r="S11" s="73"/>
      <c r="T11" s="74"/>
      <c r="U11" s="75"/>
      <c r="V11" s="73"/>
      <c r="W11" s="74"/>
      <c r="X11" s="75"/>
      <c r="Y11" s="73"/>
      <c r="Z11" s="74"/>
      <c r="AA11" s="75"/>
      <c r="AB11" s="73"/>
      <c r="AC11" s="74"/>
      <c r="AD11" s="76"/>
      <c r="AE11" s="52">
        <f t="shared" si="0"/>
        <v>2</v>
      </c>
      <c r="AF11" s="60">
        <f t="shared" si="1"/>
        <v>1</v>
      </c>
      <c r="AG11" s="67">
        <f t="shared" si="2"/>
        <v>0</v>
      </c>
      <c r="AH11" s="35">
        <f t="shared" si="3"/>
        <v>0.75</v>
      </c>
      <c r="AI11" s="157"/>
    </row>
    <row r="12" spans="1:35" ht="33.4" customHeight="1" x14ac:dyDescent="0.35">
      <c r="A12" s="94"/>
      <c r="B12" s="161"/>
      <c r="C12" s="17" t="s">
        <v>34</v>
      </c>
      <c r="D12" s="73">
        <v>1</v>
      </c>
      <c r="E12" s="74"/>
      <c r="F12" s="75"/>
      <c r="G12" s="73">
        <v>1</v>
      </c>
      <c r="H12" s="74"/>
      <c r="I12" s="75"/>
      <c r="J12" s="73"/>
      <c r="K12" s="74"/>
      <c r="L12" s="75"/>
      <c r="M12" s="73"/>
      <c r="N12" s="74"/>
      <c r="O12" s="75"/>
      <c r="P12" s="73"/>
      <c r="Q12" s="74">
        <v>0.25</v>
      </c>
      <c r="R12" s="75"/>
      <c r="S12" s="73"/>
      <c r="T12" s="74">
        <v>0.25</v>
      </c>
      <c r="U12" s="75"/>
      <c r="V12" s="73"/>
      <c r="W12" s="74"/>
      <c r="X12" s="75"/>
      <c r="Y12" s="73"/>
      <c r="Z12" s="74">
        <v>0.25</v>
      </c>
      <c r="AA12" s="75"/>
      <c r="AB12" s="73"/>
      <c r="AC12" s="74"/>
      <c r="AD12" s="76"/>
      <c r="AE12" s="52">
        <f t="shared" si="0"/>
        <v>2</v>
      </c>
      <c r="AF12" s="60">
        <f t="shared" si="1"/>
        <v>3</v>
      </c>
      <c r="AG12" s="67">
        <f t="shared" si="2"/>
        <v>0</v>
      </c>
      <c r="AH12" s="35">
        <f t="shared" si="3"/>
        <v>1.25</v>
      </c>
      <c r="AI12" s="157"/>
    </row>
    <row r="13" spans="1:35" ht="33.4" customHeight="1" thickBot="1" x14ac:dyDescent="0.4">
      <c r="A13" s="94"/>
      <c r="B13" s="161"/>
      <c r="C13" s="49" t="s">
        <v>35</v>
      </c>
      <c r="D13" s="77"/>
      <c r="E13" s="78">
        <v>0.25</v>
      </c>
      <c r="F13" s="79"/>
      <c r="G13" s="77"/>
      <c r="H13" s="78"/>
      <c r="I13" s="79"/>
      <c r="J13" s="77"/>
      <c r="K13" s="78"/>
      <c r="L13" s="79"/>
      <c r="M13" s="77">
        <v>1</v>
      </c>
      <c r="N13" s="78"/>
      <c r="O13" s="79"/>
      <c r="P13" s="77"/>
      <c r="Q13" s="78"/>
      <c r="R13" s="79"/>
      <c r="S13" s="77"/>
      <c r="T13" s="78">
        <v>0.25</v>
      </c>
      <c r="U13" s="79">
        <v>1</v>
      </c>
      <c r="V13" s="77"/>
      <c r="W13" s="78"/>
      <c r="X13" s="79"/>
      <c r="Y13" s="77"/>
      <c r="Z13" s="78">
        <v>0.25</v>
      </c>
      <c r="AA13" s="79"/>
      <c r="AB13" s="77"/>
      <c r="AC13" s="78"/>
      <c r="AD13" s="80">
        <v>1</v>
      </c>
      <c r="AE13" s="53">
        <f t="shared" si="0"/>
        <v>1</v>
      </c>
      <c r="AF13" s="61">
        <f t="shared" si="1"/>
        <v>3</v>
      </c>
      <c r="AG13" s="68">
        <f t="shared" si="2"/>
        <v>2</v>
      </c>
      <c r="AH13" s="36">
        <f t="shared" si="3"/>
        <v>2</v>
      </c>
      <c r="AI13" s="158"/>
    </row>
    <row r="14" spans="1:35" ht="33.4" customHeight="1" x14ac:dyDescent="0.35">
      <c r="A14" s="93">
        <v>2</v>
      </c>
      <c r="B14" s="159" t="s">
        <v>29</v>
      </c>
      <c r="C14" s="48" t="s">
        <v>36</v>
      </c>
      <c r="D14" s="69">
        <v>1</v>
      </c>
      <c r="E14" s="70"/>
      <c r="F14" s="71"/>
      <c r="G14" s="69"/>
      <c r="H14" s="70"/>
      <c r="I14" s="71"/>
      <c r="J14" s="69"/>
      <c r="K14" s="70"/>
      <c r="L14" s="71"/>
      <c r="M14" s="69"/>
      <c r="N14" s="70"/>
      <c r="O14" s="71"/>
      <c r="P14" s="69">
        <v>1</v>
      </c>
      <c r="Q14" s="70"/>
      <c r="R14" s="71"/>
      <c r="S14" s="69"/>
      <c r="T14" s="70"/>
      <c r="U14" s="71"/>
      <c r="V14" s="69"/>
      <c r="W14" s="70"/>
      <c r="X14" s="71"/>
      <c r="Y14" s="69"/>
      <c r="Z14" s="70"/>
      <c r="AA14" s="71">
        <v>1</v>
      </c>
      <c r="AB14" s="69"/>
      <c r="AC14" s="70"/>
      <c r="AD14" s="72"/>
      <c r="AE14" s="51">
        <f t="shared" si="0"/>
        <v>2</v>
      </c>
      <c r="AF14" s="59">
        <f t="shared" si="1"/>
        <v>0</v>
      </c>
      <c r="AG14" s="66">
        <f t="shared" si="2"/>
        <v>1</v>
      </c>
      <c r="AH14" s="34">
        <f>AE14*0.25+AF14*0.25+AG14*0.5</f>
        <v>1</v>
      </c>
      <c r="AI14" s="156">
        <f>SUM(AH14:AH16)</f>
        <v>3.5</v>
      </c>
    </row>
    <row r="15" spans="1:35" ht="33.4" customHeight="1" x14ac:dyDescent="0.35">
      <c r="A15" s="94"/>
      <c r="B15" s="161"/>
      <c r="C15" s="17" t="s">
        <v>37</v>
      </c>
      <c r="D15" s="73">
        <v>1</v>
      </c>
      <c r="E15" s="74">
        <v>0.25</v>
      </c>
      <c r="F15" s="75"/>
      <c r="G15" s="73"/>
      <c r="H15" s="74"/>
      <c r="I15" s="75"/>
      <c r="J15" s="73"/>
      <c r="K15" s="74"/>
      <c r="L15" s="75"/>
      <c r="M15" s="73"/>
      <c r="N15" s="74"/>
      <c r="O15" s="75"/>
      <c r="P15" s="73"/>
      <c r="Q15" s="74">
        <v>0.25</v>
      </c>
      <c r="R15" s="75"/>
      <c r="S15" s="73"/>
      <c r="T15" s="74"/>
      <c r="U15" s="75"/>
      <c r="V15" s="73"/>
      <c r="W15" s="74"/>
      <c r="X15" s="75"/>
      <c r="Y15" s="73"/>
      <c r="Z15" s="74"/>
      <c r="AA15" s="75"/>
      <c r="AB15" s="73"/>
      <c r="AC15" s="74"/>
      <c r="AD15" s="76">
        <v>1</v>
      </c>
      <c r="AE15" s="52">
        <f t="shared" si="0"/>
        <v>1</v>
      </c>
      <c r="AF15" s="60">
        <f t="shared" si="1"/>
        <v>2</v>
      </c>
      <c r="AG15" s="67">
        <f t="shared" si="2"/>
        <v>1</v>
      </c>
      <c r="AH15" s="35">
        <f t="shared" si="3"/>
        <v>1.25</v>
      </c>
      <c r="AI15" s="157"/>
    </row>
    <row r="16" spans="1:35" ht="33.4" customHeight="1" thickBot="1" x14ac:dyDescent="0.4">
      <c r="A16" s="94"/>
      <c r="B16" s="161"/>
      <c r="C16" s="49" t="s">
        <v>38</v>
      </c>
      <c r="D16" s="77">
        <v>1</v>
      </c>
      <c r="E16" s="78"/>
      <c r="F16" s="79"/>
      <c r="G16" s="77"/>
      <c r="H16" s="78"/>
      <c r="I16" s="79"/>
      <c r="J16" s="77"/>
      <c r="K16" s="78"/>
      <c r="L16" s="79"/>
      <c r="M16" s="77"/>
      <c r="N16" s="78"/>
      <c r="O16" s="79"/>
      <c r="P16" s="77"/>
      <c r="Q16" s="78">
        <v>0.25</v>
      </c>
      <c r="R16" s="79"/>
      <c r="S16" s="77"/>
      <c r="T16" s="78"/>
      <c r="U16" s="79"/>
      <c r="V16" s="77"/>
      <c r="W16" s="78"/>
      <c r="X16" s="79"/>
      <c r="Y16" s="77"/>
      <c r="Z16" s="78"/>
      <c r="AA16" s="79"/>
      <c r="AB16" s="77"/>
      <c r="AC16" s="78">
        <v>0.25</v>
      </c>
      <c r="AD16" s="80">
        <v>1</v>
      </c>
      <c r="AE16" s="53">
        <f t="shared" si="0"/>
        <v>1</v>
      </c>
      <c r="AF16" s="61">
        <f t="shared" si="1"/>
        <v>2</v>
      </c>
      <c r="AG16" s="68">
        <f t="shared" si="2"/>
        <v>1</v>
      </c>
      <c r="AH16" s="36">
        <f t="shared" si="3"/>
        <v>1.25</v>
      </c>
      <c r="AI16" s="158"/>
    </row>
    <row r="17" spans="1:35" ht="42.4" customHeight="1" x14ac:dyDescent="0.35">
      <c r="A17" s="108"/>
      <c r="B17" s="159"/>
      <c r="C17" s="48"/>
      <c r="D17" s="69"/>
      <c r="E17" s="70"/>
      <c r="F17" s="71"/>
      <c r="G17" s="69"/>
      <c r="H17" s="70"/>
      <c r="I17" s="71"/>
      <c r="J17" s="69"/>
      <c r="K17" s="70"/>
      <c r="L17" s="71"/>
      <c r="M17" s="69"/>
      <c r="N17" s="70"/>
      <c r="O17" s="71"/>
      <c r="P17" s="69"/>
      <c r="Q17" s="70"/>
      <c r="R17" s="71"/>
      <c r="S17" s="69"/>
      <c r="T17" s="70"/>
      <c r="U17" s="71"/>
      <c r="V17" s="69"/>
      <c r="W17" s="70"/>
      <c r="X17" s="71"/>
      <c r="Y17" s="69"/>
      <c r="Z17" s="70"/>
      <c r="AA17" s="71"/>
      <c r="AB17" s="69"/>
      <c r="AC17" s="70"/>
      <c r="AD17" s="72"/>
      <c r="AE17" s="51"/>
      <c r="AF17" s="59"/>
      <c r="AG17" s="66"/>
      <c r="AH17" s="34"/>
      <c r="AI17" s="156"/>
    </row>
    <row r="18" spans="1:35" ht="33.4" customHeight="1" thickBot="1" x14ac:dyDescent="0.4">
      <c r="A18" s="109"/>
      <c r="B18" s="160"/>
      <c r="C18" s="49"/>
      <c r="D18" s="77"/>
      <c r="E18" s="78"/>
      <c r="F18" s="79"/>
      <c r="G18" s="77"/>
      <c r="H18" s="78"/>
      <c r="I18" s="79"/>
      <c r="J18" s="77"/>
      <c r="K18" s="78"/>
      <c r="L18" s="79"/>
      <c r="M18" s="77"/>
      <c r="N18" s="78"/>
      <c r="O18" s="79"/>
      <c r="P18" s="77"/>
      <c r="Q18" s="78"/>
      <c r="R18" s="79"/>
      <c r="S18" s="77"/>
      <c r="T18" s="78"/>
      <c r="U18" s="79"/>
      <c r="V18" s="77"/>
      <c r="W18" s="78"/>
      <c r="X18" s="79"/>
      <c r="Y18" s="77"/>
      <c r="Z18" s="78"/>
      <c r="AA18" s="79"/>
      <c r="AB18" s="77"/>
      <c r="AC18" s="78"/>
      <c r="AD18" s="80"/>
      <c r="AE18" s="54"/>
      <c r="AF18" s="60"/>
      <c r="AG18" s="67"/>
      <c r="AH18" s="35"/>
      <c r="AI18" s="158"/>
    </row>
    <row r="19" spans="1:35" ht="19.5" customHeight="1" thickBot="1" x14ac:dyDescent="0.4">
      <c r="A19" s="99" t="s">
        <v>50</v>
      </c>
      <c r="B19" s="100"/>
      <c r="C19" s="101"/>
      <c r="D19" s="81">
        <f>SUM(D9:D18)*0.25</f>
        <v>1.75</v>
      </c>
      <c r="E19" s="82">
        <f t="shared" ref="E19:Z19" si="4">SUM(E9:E18)</f>
        <v>1.25</v>
      </c>
      <c r="F19" s="83">
        <f>SUM(F9:F18)*0.5</f>
        <v>0</v>
      </c>
      <c r="G19" s="81">
        <f>SUM(G9:G18)*0.25</f>
        <v>0.25</v>
      </c>
      <c r="H19" s="82">
        <f t="shared" si="4"/>
        <v>0.25</v>
      </c>
      <c r="I19" s="83">
        <f>SUM(I9:I18)*0.5</f>
        <v>0</v>
      </c>
      <c r="J19" s="81">
        <f>SUM(J9:J18)*0.25</f>
        <v>0</v>
      </c>
      <c r="K19" s="82">
        <f>SUM(K9:K18)</f>
        <v>0</v>
      </c>
      <c r="L19" s="83">
        <f>SUM(L9:L18)*0.5</f>
        <v>0</v>
      </c>
      <c r="M19" s="81">
        <f>SUM(M9:M18)*0.25</f>
        <v>0.5</v>
      </c>
      <c r="N19" s="82">
        <f t="shared" si="4"/>
        <v>0</v>
      </c>
      <c r="O19" s="83">
        <f>SUM(O9:O18)*0.5</f>
        <v>0</v>
      </c>
      <c r="P19" s="81">
        <f>SUM(P9:P18)*0.25</f>
        <v>0.5</v>
      </c>
      <c r="Q19" s="82">
        <f t="shared" si="4"/>
        <v>0.75</v>
      </c>
      <c r="R19" s="83">
        <f>SUM(R9:R18)*0.5</f>
        <v>0</v>
      </c>
      <c r="S19" s="81">
        <f>SUM(S9:S18)*0.25</f>
        <v>0</v>
      </c>
      <c r="T19" s="82">
        <f t="shared" si="4"/>
        <v>0.5</v>
      </c>
      <c r="U19" s="83">
        <f>SUM(U9:U18)*0.5</f>
        <v>0.5</v>
      </c>
      <c r="V19" s="81">
        <f>SUM(V9:V18)*0.25</f>
        <v>0</v>
      </c>
      <c r="W19" s="82">
        <f t="shared" si="4"/>
        <v>0.25</v>
      </c>
      <c r="X19" s="83">
        <f>SUM(X9:X18)*0.5</f>
        <v>0</v>
      </c>
      <c r="Y19" s="81">
        <f>SUM(Y9:Y18)*0.25</f>
        <v>0</v>
      </c>
      <c r="Z19" s="82">
        <f t="shared" si="4"/>
        <v>0.75</v>
      </c>
      <c r="AA19" s="83">
        <f>SUM(AA9:AA18)*0.5</f>
        <v>0.5</v>
      </c>
      <c r="AB19" s="81">
        <f>SUM(AB9:AB18)*0.25</f>
        <v>0</v>
      </c>
      <c r="AC19" s="82">
        <f>SUM(AC9:AC18)</f>
        <v>0.25</v>
      </c>
      <c r="AD19" s="83">
        <f>SUM(AD9:AD18)*0.5</f>
        <v>2</v>
      </c>
      <c r="AE19" s="84">
        <f t="shared" ref="AE19:AG19" si="5">SUM(AE9:AE18)</f>
        <v>12</v>
      </c>
      <c r="AF19" s="85">
        <f>SUM(AF9:AF18)/4</f>
        <v>4</v>
      </c>
      <c r="AG19" s="86">
        <f t="shared" si="5"/>
        <v>6</v>
      </c>
      <c r="AH19" s="43">
        <f>SUM(AH9:AH18)</f>
        <v>10</v>
      </c>
      <c r="AI19" s="43">
        <f>SUM(AI9:AI18)</f>
        <v>10</v>
      </c>
    </row>
    <row r="20" spans="1:35" ht="19.5" customHeight="1" thickBot="1" x14ac:dyDescent="0.4">
      <c r="A20" s="105"/>
      <c r="B20" s="106"/>
      <c r="C20" s="107"/>
      <c r="D20" s="123">
        <f>SUM(D19:L19)</f>
        <v>3.5</v>
      </c>
      <c r="E20" s="124"/>
      <c r="F20" s="124"/>
      <c r="G20" s="124"/>
      <c r="H20" s="124"/>
      <c r="I20" s="124"/>
      <c r="J20" s="124"/>
      <c r="K20" s="124"/>
      <c r="L20" s="125"/>
      <c r="M20" s="123">
        <f>SUM(M19:U19)</f>
        <v>2.75</v>
      </c>
      <c r="N20" s="124"/>
      <c r="O20" s="124"/>
      <c r="P20" s="124"/>
      <c r="Q20" s="124"/>
      <c r="R20" s="124"/>
      <c r="S20" s="124"/>
      <c r="T20" s="124"/>
      <c r="U20" s="125"/>
      <c r="V20" s="123">
        <f>SUM(V19:AD19)</f>
        <v>3.75</v>
      </c>
      <c r="W20" s="124"/>
      <c r="X20" s="124"/>
      <c r="Y20" s="124"/>
      <c r="Z20" s="124"/>
      <c r="AA20" s="124"/>
      <c r="AB20" s="124"/>
      <c r="AC20" s="124"/>
      <c r="AD20" s="125"/>
      <c r="AE20" s="38"/>
      <c r="AF20" s="38"/>
      <c r="AG20" s="38"/>
      <c r="AH20" s="38"/>
      <c r="AI20" s="39"/>
    </row>
    <row r="21" spans="1:35" ht="19.5" customHeight="1" thickBot="1" x14ac:dyDescent="0.4">
      <c r="A21" s="105" t="s">
        <v>47</v>
      </c>
      <c r="B21" s="106"/>
      <c r="C21" s="107"/>
      <c r="D21" s="46">
        <f>SUM(D9:D18)</f>
        <v>7</v>
      </c>
      <c r="E21" s="56">
        <f>SUM(E9:E18)/0.25</f>
        <v>5</v>
      </c>
      <c r="F21" s="63">
        <f t="shared" ref="F21:AD21" si="6">SUM(F9:F18)</f>
        <v>0</v>
      </c>
      <c r="G21" s="46">
        <f t="shared" si="6"/>
        <v>1</v>
      </c>
      <c r="H21" s="56">
        <f>SUM(H9:H18)/0.25</f>
        <v>1</v>
      </c>
      <c r="I21" s="63">
        <f t="shared" si="6"/>
        <v>0</v>
      </c>
      <c r="J21" s="46">
        <f t="shared" si="6"/>
        <v>0</v>
      </c>
      <c r="K21" s="56">
        <f>SUM(K9:K18)/0.25</f>
        <v>0</v>
      </c>
      <c r="L21" s="63">
        <f t="shared" si="6"/>
        <v>0</v>
      </c>
      <c r="M21" s="46">
        <f t="shared" si="6"/>
        <v>2</v>
      </c>
      <c r="N21" s="56">
        <f>SUM(N9:N18)/0.25</f>
        <v>0</v>
      </c>
      <c r="O21" s="63">
        <f t="shared" si="6"/>
        <v>0</v>
      </c>
      <c r="P21" s="46">
        <f t="shared" si="6"/>
        <v>2</v>
      </c>
      <c r="Q21" s="56">
        <f>SUM(Q9:Q18)/0.25</f>
        <v>3</v>
      </c>
      <c r="R21" s="63">
        <f t="shared" si="6"/>
        <v>0</v>
      </c>
      <c r="S21" s="46">
        <f t="shared" si="6"/>
        <v>0</v>
      </c>
      <c r="T21" s="56">
        <f>SUM(T9:T18)/0.25</f>
        <v>2</v>
      </c>
      <c r="U21" s="63">
        <f t="shared" si="6"/>
        <v>1</v>
      </c>
      <c r="V21" s="46">
        <f t="shared" si="6"/>
        <v>0</v>
      </c>
      <c r="W21" s="56">
        <f>SUM(W9:W18)/0.25</f>
        <v>1</v>
      </c>
      <c r="X21" s="63">
        <f t="shared" si="6"/>
        <v>0</v>
      </c>
      <c r="Y21" s="46">
        <f t="shared" si="6"/>
        <v>0</v>
      </c>
      <c r="Z21" s="56">
        <f>SUM(Z9:Z18)/0.25</f>
        <v>3</v>
      </c>
      <c r="AA21" s="63">
        <f t="shared" si="6"/>
        <v>1</v>
      </c>
      <c r="AB21" s="46">
        <f t="shared" si="6"/>
        <v>0</v>
      </c>
      <c r="AC21" s="56">
        <f>SUM(AC9:AC18)/0.25</f>
        <v>1</v>
      </c>
      <c r="AD21" s="63">
        <f t="shared" si="6"/>
        <v>4</v>
      </c>
      <c r="AF21" s="43" t="s">
        <v>8</v>
      </c>
      <c r="AG21" s="43" t="s">
        <v>9</v>
      </c>
      <c r="AH21" s="43" t="s">
        <v>49</v>
      </c>
      <c r="AI21" s="40"/>
    </row>
    <row r="22" spans="1:35" ht="19.5" customHeight="1" thickBot="1" x14ac:dyDescent="0.4">
      <c r="A22" s="105" t="s">
        <v>47</v>
      </c>
      <c r="B22" s="106"/>
      <c r="C22" s="107"/>
      <c r="D22" s="105">
        <f>SUM(D21:L21)</f>
        <v>14</v>
      </c>
      <c r="E22" s="106"/>
      <c r="F22" s="106"/>
      <c r="G22" s="106"/>
      <c r="H22" s="106"/>
      <c r="I22" s="106"/>
      <c r="J22" s="106"/>
      <c r="K22" s="106"/>
      <c r="L22" s="107"/>
      <c r="M22" s="105">
        <f>SUM(M21:U21)</f>
        <v>10</v>
      </c>
      <c r="N22" s="106"/>
      <c r="O22" s="106"/>
      <c r="P22" s="106"/>
      <c r="Q22" s="106"/>
      <c r="R22" s="106"/>
      <c r="S22" s="106"/>
      <c r="T22" s="106"/>
      <c r="U22" s="107"/>
      <c r="V22" s="105">
        <f>SUM(V21:AD21)</f>
        <v>10</v>
      </c>
      <c r="W22" s="106"/>
      <c r="X22" s="106"/>
      <c r="Y22" s="106"/>
      <c r="Z22" s="106"/>
      <c r="AA22" s="106"/>
      <c r="AB22" s="106"/>
      <c r="AC22" s="106"/>
      <c r="AD22" s="107"/>
      <c r="AF22" s="37">
        <f>SUM(D21:F21:M21:O21,V21:X21)</f>
        <v>17</v>
      </c>
      <c r="AG22" s="37">
        <f>SUM(G21:I21,P21:R21,Y21:AA21)</f>
        <v>11</v>
      </c>
      <c r="AH22" s="37">
        <f>SUM(J21:L21,S21:U21,AB21:AD21)</f>
        <v>8</v>
      </c>
      <c r="AI22" s="40"/>
    </row>
    <row r="23" spans="1:35" ht="19.5" customHeight="1" thickBot="1" x14ac:dyDescent="0.4">
      <c r="A23" s="90" t="s">
        <v>27</v>
      </c>
      <c r="B23" s="91"/>
      <c r="C23" s="92"/>
      <c r="D23" s="129">
        <v>0.4</v>
      </c>
      <c r="E23" s="130"/>
      <c r="F23" s="130"/>
      <c r="G23" s="130"/>
      <c r="H23" s="130"/>
      <c r="I23" s="130"/>
      <c r="J23" s="130"/>
      <c r="K23" s="130"/>
      <c r="L23" s="131"/>
      <c r="M23" s="129">
        <v>0.3</v>
      </c>
      <c r="N23" s="130"/>
      <c r="O23" s="130"/>
      <c r="P23" s="130"/>
      <c r="Q23" s="130"/>
      <c r="R23" s="130"/>
      <c r="S23" s="130"/>
      <c r="T23" s="130"/>
      <c r="U23" s="131"/>
      <c r="V23" s="129">
        <v>0.3</v>
      </c>
      <c r="W23" s="130"/>
      <c r="X23" s="130"/>
      <c r="Y23" s="130"/>
      <c r="Z23" s="130"/>
      <c r="AA23" s="130"/>
      <c r="AB23" s="130"/>
      <c r="AC23" s="130"/>
      <c r="AD23" s="131"/>
      <c r="AE23" s="41"/>
      <c r="AF23" s="37">
        <f>SUM(D19,E19,F19,M19,N19,O19,V19,W19,X19)</f>
        <v>3.75</v>
      </c>
      <c r="AG23" s="37">
        <f>SUM(G19,H19,I19,P19,Q19,R19,Y19,Z19,AA19)</f>
        <v>3</v>
      </c>
      <c r="AH23" s="37">
        <f>SUM(J19,K19,L19,S19,T19,U19,AB19,AC19,AD19)</f>
        <v>3.25</v>
      </c>
      <c r="AI23" s="42"/>
    </row>
    <row r="24" spans="1:35" ht="31.9" customHeight="1" thickBot="1" x14ac:dyDescent="0.4">
      <c r="A24" s="162" t="s">
        <v>43</v>
      </c>
      <c r="B24" s="163"/>
      <c r="C24" s="164"/>
      <c r="D24" s="171" t="str">
        <f>IF(AE19&lt;12,"Thiếu câu hỏi phần I", IF(AE19=12,"Đã đủ câu hỏi phần I","Thừa câu hỏi phần I"))</f>
        <v>Đã đủ câu hỏi phần I</v>
      </c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173"/>
    </row>
    <row r="25" spans="1:35" ht="31.9" customHeight="1" thickBot="1" x14ac:dyDescent="0.4">
      <c r="A25" s="165"/>
      <c r="B25" s="166"/>
      <c r="C25" s="167"/>
      <c r="D25" s="174" t="str">
        <f>IF(AF19&lt;4,"Thiếu câu hỏi phần II", IF(AF19=4,"Đã đủ câu hỏi phần II","Thừa câu hỏi phần II"))</f>
        <v>Đã đủ câu hỏi phần II</v>
      </c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6"/>
    </row>
    <row r="26" spans="1:35" ht="31.9" customHeight="1" thickBot="1" x14ac:dyDescent="0.4">
      <c r="A26" s="168"/>
      <c r="B26" s="169"/>
      <c r="C26" s="170"/>
      <c r="D26" s="177" t="str">
        <f>IF(AG19&lt;6,"Thiếu câu hỏi phần III", IF(AG19=6,"Đã đủ câu hỏi phần III","Thừa câu hỏi phần III"))</f>
        <v>Đã đủ câu hỏi phần III</v>
      </c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  <c r="AC26" s="178"/>
      <c r="AD26" s="178"/>
      <c r="AE26" s="178"/>
      <c r="AF26" s="178"/>
      <c r="AG26" s="178"/>
      <c r="AH26" s="178"/>
      <c r="AI26" s="179"/>
    </row>
    <row r="27" spans="1:35" ht="16.399999999999999" customHeight="1" x14ac:dyDescent="0.35">
      <c r="A27" s="23"/>
    </row>
    <row r="28" spans="1:35" ht="16.399999999999999" customHeight="1" x14ac:dyDescent="0.35">
      <c r="A28" s="24"/>
    </row>
    <row r="29" spans="1:35" ht="24.4" customHeight="1" x14ac:dyDescent="0.45">
      <c r="C29" s="25" t="s">
        <v>44</v>
      </c>
      <c r="D29" s="135" t="s">
        <v>45</v>
      </c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</row>
  </sheetData>
  <mergeCells count="51">
    <mergeCell ref="A24:C26"/>
    <mergeCell ref="D24:AI24"/>
    <mergeCell ref="D25:AI25"/>
    <mergeCell ref="D26:AI26"/>
    <mergeCell ref="A19:C20"/>
    <mergeCell ref="D20:L20"/>
    <mergeCell ref="M20:U20"/>
    <mergeCell ref="V20:AD20"/>
    <mergeCell ref="A21:C21"/>
    <mergeCell ref="A22:C22"/>
    <mergeCell ref="A23:C23"/>
    <mergeCell ref="D23:L23"/>
    <mergeCell ref="M23:U23"/>
    <mergeCell ref="V23:AD23"/>
    <mergeCell ref="AI14:AI16"/>
    <mergeCell ref="A17:A18"/>
    <mergeCell ref="B17:B18"/>
    <mergeCell ref="AI17:AI18"/>
    <mergeCell ref="A9:A13"/>
    <mergeCell ref="B9:B13"/>
    <mergeCell ref="A14:A16"/>
    <mergeCell ref="B14:B16"/>
    <mergeCell ref="AH8:AI8"/>
    <mergeCell ref="AI9:AI13"/>
    <mergeCell ref="AH4:AI7"/>
    <mergeCell ref="D5:L5"/>
    <mergeCell ref="M5:U5"/>
    <mergeCell ref="V5:AD5"/>
    <mergeCell ref="D6:L6"/>
    <mergeCell ref="V7:X7"/>
    <mergeCell ref="Y7:AA7"/>
    <mergeCell ref="AB7:AD7"/>
    <mergeCell ref="A1:AD1"/>
    <mergeCell ref="A2:AD2"/>
    <mergeCell ref="A4:A8"/>
    <mergeCell ref="B4:B8"/>
    <mergeCell ref="C4:C8"/>
    <mergeCell ref="D4:AD4"/>
    <mergeCell ref="J7:L7"/>
    <mergeCell ref="M7:O7"/>
    <mergeCell ref="P7:R7"/>
    <mergeCell ref="S7:U7"/>
    <mergeCell ref="D29:AE29"/>
    <mergeCell ref="M6:U6"/>
    <mergeCell ref="V6:AD6"/>
    <mergeCell ref="D7:F7"/>
    <mergeCell ref="G7:I7"/>
    <mergeCell ref="D22:L22"/>
    <mergeCell ref="M22:U22"/>
    <mergeCell ref="V22:AD22"/>
    <mergeCell ref="AE4:AG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7"/>
  <sheetViews>
    <sheetView tabSelected="1" topLeftCell="C7" workbookViewId="0">
      <selection activeCell="L16" sqref="L16"/>
    </sheetView>
  </sheetViews>
  <sheetFormatPr defaultRowHeight="14.5" x14ac:dyDescent="0.35"/>
  <cols>
    <col min="2" max="2" width="25.453125" style="2" customWidth="1"/>
    <col min="3" max="3" width="51.7265625" customWidth="1"/>
    <col min="4" max="12" width="11.54296875" style="2" customWidth="1"/>
  </cols>
  <sheetData>
    <row r="1" spans="1:12" ht="22.5" x14ac:dyDescent="0.35">
      <c r="A1" s="189" t="s">
        <v>39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</row>
    <row r="2" spans="1:12" ht="22.5" x14ac:dyDescent="0.35">
      <c r="A2" s="189" t="s">
        <v>28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</row>
    <row r="3" spans="1:12" ht="15" thickBot="1" x14ac:dyDescent="0.4">
      <c r="A3" s="1"/>
    </row>
    <row r="4" spans="1:12" ht="16.399999999999999" customHeight="1" thickBot="1" x14ac:dyDescent="0.4">
      <c r="A4" s="190" t="s">
        <v>0</v>
      </c>
      <c r="B4" s="190" t="s">
        <v>1</v>
      </c>
      <c r="C4" s="190" t="s">
        <v>2</v>
      </c>
      <c r="D4" s="193" t="s">
        <v>3</v>
      </c>
      <c r="E4" s="194"/>
      <c r="F4" s="194"/>
      <c r="G4" s="194"/>
      <c r="H4" s="194"/>
      <c r="I4" s="194"/>
      <c r="J4" s="194"/>
      <c r="K4" s="194"/>
      <c r="L4" s="194"/>
    </row>
    <row r="5" spans="1:12" ht="31.4" customHeight="1" thickBot="1" x14ac:dyDescent="0.4">
      <c r="A5" s="191"/>
      <c r="B5" s="191"/>
      <c r="C5" s="191"/>
      <c r="D5" s="193" t="s">
        <v>4</v>
      </c>
      <c r="E5" s="194"/>
      <c r="F5" s="195"/>
      <c r="G5" s="193" t="s">
        <v>5</v>
      </c>
      <c r="H5" s="194"/>
      <c r="I5" s="195"/>
      <c r="J5" s="193" t="s">
        <v>6</v>
      </c>
      <c r="K5" s="194"/>
      <c r="L5" s="195"/>
    </row>
    <row r="6" spans="1:12" ht="15" thickBot="1" x14ac:dyDescent="0.4">
      <c r="A6" s="191"/>
      <c r="B6" s="191"/>
      <c r="C6" s="191"/>
      <c r="D6" s="196" t="s">
        <v>7</v>
      </c>
      <c r="E6" s="197"/>
      <c r="F6" s="198"/>
      <c r="G6" s="196" t="s">
        <v>7</v>
      </c>
      <c r="H6" s="197"/>
      <c r="I6" s="198"/>
      <c r="J6" s="196" t="s">
        <v>7</v>
      </c>
      <c r="K6" s="197"/>
      <c r="L6" s="198"/>
    </row>
    <row r="7" spans="1:12" ht="15" thickBot="1" x14ac:dyDescent="0.4">
      <c r="A7" s="192"/>
      <c r="B7" s="192"/>
      <c r="C7" s="192"/>
      <c r="D7" s="3" t="s">
        <v>8</v>
      </c>
      <c r="E7" s="3" t="s">
        <v>9</v>
      </c>
      <c r="F7" s="3" t="s">
        <v>10</v>
      </c>
      <c r="G7" s="3" t="s">
        <v>8</v>
      </c>
      <c r="H7" s="3" t="s">
        <v>9</v>
      </c>
      <c r="I7" s="3" t="s">
        <v>10</v>
      </c>
      <c r="J7" s="3" t="s">
        <v>8</v>
      </c>
      <c r="K7" s="3" t="s">
        <v>9</v>
      </c>
      <c r="L7" s="3" t="s">
        <v>10</v>
      </c>
    </row>
    <row r="8" spans="1:12" ht="16.399999999999999" customHeight="1" x14ac:dyDescent="0.35">
      <c r="A8" s="190">
        <v>1</v>
      </c>
      <c r="B8" s="190" t="s">
        <v>30</v>
      </c>
      <c r="C8" s="186" t="s">
        <v>31</v>
      </c>
      <c r="D8" s="4" t="s">
        <v>11</v>
      </c>
      <c r="E8" s="183" t="s">
        <v>60</v>
      </c>
      <c r="F8" s="4"/>
      <c r="G8" s="183" t="s">
        <v>62</v>
      </c>
      <c r="H8" s="183" t="s">
        <v>64</v>
      </c>
      <c r="I8" s="4"/>
      <c r="J8" s="4"/>
      <c r="K8" s="4"/>
      <c r="L8" s="4" t="s">
        <v>13</v>
      </c>
    </row>
    <row r="9" spans="1:12" ht="16.399999999999999" customHeight="1" thickBot="1" x14ac:dyDescent="0.4">
      <c r="A9" s="191"/>
      <c r="B9" s="191"/>
      <c r="C9" s="187"/>
      <c r="D9" s="5" t="s">
        <v>12</v>
      </c>
      <c r="E9" s="184"/>
      <c r="F9" s="5"/>
      <c r="G9" s="184"/>
      <c r="H9" s="184"/>
      <c r="I9" s="5"/>
      <c r="J9" s="5"/>
      <c r="K9" s="5"/>
      <c r="L9" s="5" t="s">
        <v>14</v>
      </c>
    </row>
    <row r="10" spans="1:12" ht="16.399999999999999" customHeight="1" x14ac:dyDescent="0.35">
      <c r="A10" s="191"/>
      <c r="B10" s="191"/>
      <c r="C10" s="186" t="s">
        <v>32</v>
      </c>
      <c r="D10" s="4" t="s">
        <v>11</v>
      </c>
      <c r="E10" s="184"/>
      <c r="F10" s="4"/>
      <c r="G10" s="184"/>
      <c r="H10" s="184"/>
      <c r="I10" s="4"/>
      <c r="J10" s="4"/>
      <c r="K10" s="4"/>
      <c r="L10" s="4" t="s">
        <v>13</v>
      </c>
    </row>
    <row r="11" spans="1:12" ht="16.399999999999999" customHeight="1" thickBot="1" x14ac:dyDescent="0.4">
      <c r="A11" s="191"/>
      <c r="B11" s="191"/>
      <c r="C11" s="187"/>
      <c r="D11" s="5" t="s">
        <v>53</v>
      </c>
      <c r="E11" s="184"/>
      <c r="F11" s="5"/>
      <c r="G11" s="184"/>
      <c r="H11" s="185"/>
      <c r="I11" s="5"/>
      <c r="J11" s="5"/>
      <c r="K11" s="5"/>
      <c r="L11" s="5" t="s">
        <v>20</v>
      </c>
    </row>
    <row r="12" spans="1:12" ht="16.399999999999999" customHeight="1" x14ac:dyDescent="0.35">
      <c r="A12" s="191"/>
      <c r="B12" s="191"/>
      <c r="C12" s="186" t="s">
        <v>33</v>
      </c>
      <c r="D12" s="4" t="s">
        <v>11</v>
      </c>
      <c r="E12" s="184"/>
      <c r="F12" s="4"/>
      <c r="G12" s="184"/>
      <c r="H12" s="183" t="s">
        <v>65</v>
      </c>
      <c r="I12" s="4"/>
      <c r="J12" s="4"/>
      <c r="K12" s="4"/>
      <c r="L12" s="4" t="s">
        <v>13</v>
      </c>
    </row>
    <row r="13" spans="1:12" ht="16.399999999999999" customHeight="1" thickBot="1" x14ac:dyDescent="0.4">
      <c r="A13" s="191"/>
      <c r="B13" s="191"/>
      <c r="C13" s="187"/>
      <c r="D13" s="5" t="s">
        <v>15</v>
      </c>
      <c r="E13" s="184"/>
      <c r="F13" s="5"/>
      <c r="G13" s="185"/>
      <c r="H13" s="184"/>
      <c r="I13" s="5"/>
      <c r="J13" s="5"/>
      <c r="K13" s="5"/>
      <c r="L13" s="5" t="s">
        <v>54</v>
      </c>
    </row>
    <row r="14" spans="1:12" ht="16.399999999999999" customHeight="1" x14ac:dyDescent="0.35">
      <c r="A14" s="191"/>
      <c r="B14" s="191"/>
      <c r="C14" s="205" t="s">
        <v>34</v>
      </c>
      <c r="D14" s="4" t="s">
        <v>11</v>
      </c>
      <c r="E14" s="184"/>
      <c r="F14" s="4"/>
      <c r="G14" s="4"/>
      <c r="H14" s="184"/>
      <c r="I14" s="4"/>
      <c r="J14" s="4"/>
      <c r="K14" s="4"/>
      <c r="L14" s="4"/>
    </row>
    <row r="15" spans="1:12" ht="16.399999999999999" customHeight="1" thickBot="1" x14ac:dyDescent="0.4">
      <c r="A15" s="191"/>
      <c r="B15" s="191"/>
      <c r="C15" s="206"/>
      <c r="D15" s="5" t="s">
        <v>17</v>
      </c>
      <c r="E15" s="184"/>
      <c r="F15" s="5"/>
      <c r="G15" s="5"/>
      <c r="H15" s="185"/>
      <c r="I15" s="5"/>
      <c r="J15" s="5"/>
      <c r="K15" s="5"/>
      <c r="L15" s="5"/>
    </row>
    <row r="16" spans="1:12" ht="16.399999999999999" customHeight="1" x14ac:dyDescent="0.35">
      <c r="A16" s="191"/>
      <c r="B16" s="191"/>
      <c r="C16" s="186" t="s">
        <v>35</v>
      </c>
      <c r="D16" s="4" t="s">
        <v>11</v>
      </c>
      <c r="E16" s="184"/>
      <c r="F16" s="4"/>
      <c r="G16" s="4"/>
      <c r="H16" s="4"/>
      <c r="I16" s="4"/>
      <c r="J16" s="4"/>
      <c r="K16" s="4"/>
      <c r="L16" s="4" t="s">
        <v>13</v>
      </c>
    </row>
    <row r="17" spans="1:12" ht="16.399999999999999" customHeight="1" thickBot="1" x14ac:dyDescent="0.4">
      <c r="A17" s="191"/>
      <c r="B17" s="191"/>
      <c r="C17" s="188"/>
      <c r="D17" s="5" t="s">
        <v>18</v>
      </c>
      <c r="E17" s="185"/>
      <c r="F17" s="5"/>
      <c r="G17" s="5"/>
      <c r="H17" s="5"/>
      <c r="I17" s="5"/>
      <c r="J17" s="5"/>
      <c r="K17" s="5"/>
      <c r="L17" s="5" t="s">
        <v>56</v>
      </c>
    </row>
    <row r="18" spans="1:12" ht="16.399999999999999" customHeight="1" thickTop="1" x14ac:dyDescent="0.35">
      <c r="A18" s="209">
        <v>2</v>
      </c>
      <c r="B18" s="209" t="s">
        <v>29</v>
      </c>
      <c r="C18" s="210" t="s">
        <v>36</v>
      </c>
      <c r="D18" s="4" t="s">
        <v>11</v>
      </c>
      <c r="E18" s="183" t="s">
        <v>63</v>
      </c>
      <c r="F18" s="4"/>
      <c r="G18" s="183" t="s">
        <v>61</v>
      </c>
      <c r="H18" s="4" t="s">
        <v>11</v>
      </c>
      <c r="I18" s="4"/>
      <c r="J18" s="4"/>
      <c r="K18" s="4"/>
      <c r="L18" s="183" t="s">
        <v>66</v>
      </c>
    </row>
    <row r="19" spans="1:12" ht="16.399999999999999" customHeight="1" thickBot="1" x14ac:dyDescent="0.4">
      <c r="A19" s="191"/>
      <c r="B19" s="191"/>
      <c r="C19" s="187"/>
      <c r="D19" s="5" t="s">
        <v>19</v>
      </c>
      <c r="E19" s="184"/>
      <c r="F19" s="5"/>
      <c r="G19" s="184"/>
      <c r="H19" s="5" t="s">
        <v>23</v>
      </c>
      <c r="I19" s="5"/>
      <c r="J19" s="5"/>
      <c r="K19" s="5"/>
      <c r="L19" s="184"/>
    </row>
    <row r="20" spans="1:12" ht="16.399999999999999" customHeight="1" x14ac:dyDescent="0.35">
      <c r="A20" s="191"/>
      <c r="B20" s="191"/>
      <c r="C20" s="186" t="s">
        <v>37</v>
      </c>
      <c r="D20" s="4" t="s">
        <v>11</v>
      </c>
      <c r="E20" s="184"/>
      <c r="F20" s="4"/>
      <c r="G20" s="184"/>
      <c r="H20" s="4" t="s">
        <v>11</v>
      </c>
      <c r="I20" s="4"/>
      <c r="J20" s="4"/>
      <c r="K20" s="4"/>
      <c r="L20" s="184"/>
    </row>
    <row r="21" spans="1:12" ht="16.399999999999999" customHeight="1" thickBot="1" x14ac:dyDescent="0.4">
      <c r="A21" s="191"/>
      <c r="B21" s="191"/>
      <c r="C21" s="187"/>
      <c r="D21" s="5" t="s">
        <v>21</v>
      </c>
      <c r="E21" s="184"/>
      <c r="F21" s="5"/>
      <c r="G21" s="184"/>
      <c r="H21" s="5" t="s">
        <v>24</v>
      </c>
      <c r="I21" s="5"/>
      <c r="J21" s="5"/>
      <c r="K21" s="5"/>
      <c r="L21" s="184"/>
    </row>
    <row r="22" spans="1:12" ht="16.399999999999999" customHeight="1" x14ac:dyDescent="0.35">
      <c r="A22" s="191"/>
      <c r="B22" s="191"/>
      <c r="C22" s="186" t="s">
        <v>38</v>
      </c>
      <c r="D22" s="4" t="s">
        <v>11</v>
      </c>
      <c r="E22" s="184"/>
      <c r="F22" s="4"/>
      <c r="G22" s="184"/>
      <c r="H22" s="4"/>
      <c r="I22" s="4"/>
      <c r="J22" s="4"/>
      <c r="K22" s="4"/>
      <c r="L22" s="184"/>
    </row>
    <row r="23" spans="1:12" ht="16.399999999999999" customHeight="1" thickBot="1" x14ac:dyDescent="0.4">
      <c r="A23" s="192"/>
      <c r="B23" s="192"/>
      <c r="C23" s="187"/>
      <c r="D23" s="5" t="s">
        <v>22</v>
      </c>
      <c r="E23" s="185"/>
      <c r="F23" s="5"/>
      <c r="G23" s="185"/>
      <c r="H23" s="5"/>
      <c r="I23" s="5"/>
      <c r="J23" s="5"/>
      <c r="K23" s="5"/>
      <c r="L23" s="185"/>
    </row>
    <row r="24" spans="1:12" ht="16.399999999999999" customHeight="1" x14ac:dyDescent="0.35">
      <c r="A24" s="183"/>
      <c r="B24" s="190"/>
      <c r="C24" s="207"/>
      <c r="D24" s="4"/>
      <c r="E24" s="4"/>
      <c r="F24" s="4"/>
      <c r="G24" s="4"/>
      <c r="H24" s="4"/>
      <c r="I24" s="4"/>
      <c r="J24" s="4"/>
      <c r="K24" s="4"/>
      <c r="L24" s="4"/>
    </row>
    <row r="25" spans="1:12" ht="16.399999999999999" customHeight="1" thickBot="1" x14ac:dyDescent="0.4">
      <c r="A25" s="184"/>
      <c r="B25" s="191"/>
      <c r="C25" s="208"/>
      <c r="D25" s="5"/>
      <c r="E25" s="5"/>
      <c r="F25" s="5"/>
      <c r="G25" s="5"/>
      <c r="H25" s="5"/>
      <c r="I25" s="5"/>
      <c r="J25" s="5"/>
      <c r="K25" s="5"/>
      <c r="L25" s="5"/>
    </row>
    <row r="26" spans="1:12" ht="16.399999999999999" customHeight="1" x14ac:dyDescent="0.35">
      <c r="A26" s="184"/>
      <c r="B26" s="191"/>
      <c r="C26" s="207"/>
      <c r="D26" s="4"/>
      <c r="E26" s="4"/>
      <c r="F26" s="4"/>
      <c r="G26" s="4"/>
      <c r="H26" s="4"/>
      <c r="I26" s="4"/>
      <c r="J26" s="4"/>
      <c r="K26" s="4"/>
      <c r="L26" s="4"/>
    </row>
    <row r="27" spans="1:12" ht="16.399999999999999" customHeight="1" thickBot="1" x14ac:dyDescent="0.4">
      <c r="A27" s="184"/>
      <c r="B27" s="191"/>
      <c r="C27" s="208"/>
      <c r="D27" s="5"/>
      <c r="E27" s="5"/>
      <c r="F27" s="5"/>
      <c r="G27" s="5"/>
      <c r="H27" s="5"/>
      <c r="I27" s="5"/>
      <c r="J27" s="5"/>
      <c r="K27" s="5"/>
      <c r="L27" s="5"/>
    </row>
    <row r="28" spans="1:12" ht="16.399999999999999" customHeight="1" x14ac:dyDescent="0.35">
      <c r="A28" s="199" t="s">
        <v>25</v>
      </c>
      <c r="B28" s="200"/>
      <c r="C28" s="201"/>
      <c r="D28" s="4" t="s">
        <v>26</v>
      </c>
      <c r="E28" s="4" t="s">
        <v>16</v>
      </c>
      <c r="F28" s="4"/>
      <c r="G28" s="4" t="s">
        <v>16</v>
      </c>
      <c r="H28" s="4" t="s">
        <v>11</v>
      </c>
      <c r="I28" s="4"/>
      <c r="J28" s="4"/>
      <c r="K28" s="4"/>
      <c r="L28" s="4" t="s">
        <v>13</v>
      </c>
    </row>
    <row r="29" spans="1:12" ht="16.399999999999999" customHeight="1" thickBot="1" x14ac:dyDescent="0.4">
      <c r="A29" s="202"/>
      <c r="B29" s="203"/>
      <c r="C29" s="204"/>
      <c r="D29" s="5" t="s">
        <v>55</v>
      </c>
      <c r="E29" s="5" t="s">
        <v>57</v>
      </c>
      <c r="F29" s="5"/>
      <c r="G29" s="5" t="s">
        <v>57</v>
      </c>
      <c r="H29" s="5" t="s">
        <v>58</v>
      </c>
      <c r="I29" s="5"/>
      <c r="J29" s="5"/>
      <c r="K29" s="5"/>
      <c r="L29" s="5" t="s">
        <v>59</v>
      </c>
    </row>
    <row r="30" spans="1:12" ht="16.399999999999999" customHeight="1" thickBot="1" x14ac:dyDescent="0.4">
      <c r="A30" s="180" t="s">
        <v>27</v>
      </c>
      <c r="B30" s="181"/>
      <c r="C30" s="182"/>
      <c r="D30" s="6">
        <v>0.2</v>
      </c>
      <c r="E30" s="6">
        <v>0.2</v>
      </c>
      <c r="F30" s="87"/>
      <c r="G30" s="6">
        <v>0.2</v>
      </c>
      <c r="H30" s="6">
        <v>0.1</v>
      </c>
      <c r="I30" s="87"/>
      <c r="J30" s="87"/>
      <c r="K30" s="87"/>
      <c r="L30" s="6">
        <v>0.3</v>
      </c>
    </row>
    <row r="31" spans="1:12" ht="16.399999999999999" customHeight="1" x14ac:dyDescent="0.35">
      <c r="A31" s="203"/>
      <c r="B31" s="203"/>
      <c r="C31" s="203"/>
    </row>
    <row r="32" spans="1:12" ht="15.5" x14ac:dyDescent="0.35">
      <c r="A32" s="7"/>
      <c r="D32" s="88"/>
      <c r="E32" s="88"/>
      <c r="F32" s="88"/>
      <c r="G32" s="88"/>
      <c r="H32" s="88"/>
      <c r="I32" s="88"/>
      <c r="J32" s="88"/>
      <c r="K32" s="88"/>
      <c r="L32" s="88"/>
    </row>
    <row r="33" spans="1:12" ht="15.5" x14ac:dyDescent="0.35">
      <c r="A33" s="8"/>
      <c r="D33" s="88"/>
      <c r="E33" s="88"/>
      <c r="F33" s="88"/>
      <c r="G33" s="88"/>
      <c r="H33" s="88"/>
      <c r="I33" s="88"/>
      <c r="J33" s="88"/>
      <c r="K33" s="88"/>
      <c r="L33" s="88"/>
    </row>
    <row r="34" spans="1:12" ht="15.5" x14ac:dyDescent="0.35">
      <c r="D34" s="88"/>
      <c r="E34" s="88"/>
      <c r="F34" s="88"/>
      <c r="G34" s="88"/>
      <c r="H34" s="88"/>
      <c r="I34" s="88"/>
      <c r="J34" s="88"/>
      <c r="K34" s="88"/>
      <c r="L34" s="88"/>
    </row>
    <row r="35" spans="1:12" ht="15.5" x14ac:dyDescent="0.35">
      <c r="D35" s="88"/>
      <c r="E35" s="88"/>
      <c r="F35" s="88"/>
      <c r="G35" s="88"/>
      <c r="H35" s="88"/>
      <c r="I35" s="88"/>
      <c r="J35" s="88"/>
      <c r="K35" s="88"/>
      <c r="L35" s="88"/>
    </row>
    <row r="36" spans="1:12" ht="15.5" x14ac:dyDescent="0.35">
      <c r="D36" s="88"/>
      <c r="E36" s="88"/>
      <c r="F36" s="88"/>
      <c r="G36" s="88"/>
      <c r="H36" s="88"/>
      <c r="I36" s="88"/>
      <c r="J36" s="88"/>
      <c r="K36" s="88"/>
      <c r="L36" s="88"/>
    </row>
    <row r="37" spans="1:12" ht="15.5" x14ac:dyDescent="0.35">
      <c r="D37" s="88"/>
      <c r="E37" s="88"/>
      <c r="F37" s="88"/>
      <c r="G37" s="88"/>
      <c r="H37" s="88"/>
      <c r="I37" s="88"/>
      <c r="J37" s="88"/>
      <c r="K37" s="88"/>
      <c r="L37" s="88"/>
    </row>
    <row r="38" spans="1:12" ht="15.5" x14ac:dyDescent="0.35">
      <c r="D38" s="88"/>
      <c r="E38" s="88"/>
      <c r="F38" s="88"/>
      <c r="G38" s="88"/>
      <c r="H38" s="88"/>
      <c r="I38" s="88"/>
      <c r="J38" s="88"/>
      <c r="K38" s="88"/>
      <c r="L38" s="88"/>
    </row>
    <row r="39" spans="1:12" ht="15.5" x14ac:dyDescent="0.35">
      <c r="D39" s="88"/>
      <c r="E39" s="88"/>
      <c r="F39" s="88"/>
      <c r="G39" s="88"/>
      <c r="H39" s="88"/>
      <c r="I39" s="88"/>
      <c r="J39" s="88"/>
      <c r="K39" s="88"/>
      <c r="L39" s="88"/>
    </row>
    <row r="44" spans="1:12" ht="15.5" x14ac:dyDescent="0.35">
      <c r="D44" s="88"/>
      <c r="E44" s="88"/>
      <c r="F44" s="88"/>
      <c r="G44" s="88"/>
      <c r="H44" s="88"/>
      <c r="I44" s="88"/>
      <c r="J44" s="88"/>
      <c r="K44" s="88"/>
      <c r="L44" s="88"/>
    </row>
    <row r="45" spans="1:12" ht="15.5" x14ac:dyDescent="0.35">
      <c r="D45" s="88"/>
      <c r="E45" s="88"/>
      <c r="F45" s="88"/>
      <c r="G45" s="88"/>
      <c r="H45" s="88"/>
      <c r="I45" s="88"/>
      <c r="J45" s="88"/>
      <c r="K45" s="88"/>
      <c r="L45" s="88"/>
    </row>
    <row r="46" spans="1:12" ht="15.5" x14ac:dyDescent="0.35">
      <c r="D46" s="88"/>
      <c r="E46" s="88"/>
      <c r="F46" s="88"/>
      <c r="G46" s="88"/>
      <c r="H46" s="88"/>
      <c r="I46" s="88"/>
      <c r="J46" s="88"/>
      <c r="K46" s="88"/>
      <c r="L46" s="88"/>
    </row>
    <row r="47" spans="1:12" ht="15.5" x14ac:dyDescent="0.35">
      <c r="D47" s="88"/>
      <c r="E47" s="88"/>
      <c r="F47" s="88"/>
      <c r="G47" s="88"/>
      <c r="H47" s="88"/>
      <c r="I47" s="88"/>
      <c r="J47" s="88"/>
      <c r="K47" s="88"/>
      <c r="L47" s="88"/>
    </row>
  </sheetData>
  <mergeCells count="38">
    <mergeCell ref="H8:H11"/>
    <mergeCell ref="H12:H15"/>
    <mergeCell ref="L18:L23"/>
    <mergeCell ref="A31:C31"/>
    <mergeCell ref="C14:C15"/>
    <mergeCell ref="A24:A27"/>
    <mergeCell ref="B24:B27"/>
    <mergeCell ref="C24:C25"/>
    <mergeCell ref="C26:C27"/>
    <mergeCell ref="A18:A23"/>
    <mergeCell ref="B18:B23"/>
    <mergeCell ref="C18:C19"/>
    <mergeCell ref="C20:C21"/>
    <mergeCell ref="C22:C23"/>
    <mergeCell ref="A8:A17"/>
    <mergeCell ref="B8:B17"/>
    <mergeCell ref="C8:C9"/>
    <mergeCell ref="C10:C11"/>
    <mergeCell ref="A1:L1"/>
    <mergeCell ref="A2:L2"/>
    <mergeCell ref="A4:A7"/>
    <mergeCell ref="B4:B7"/>
    <mergeCell ref="C4:C7"/>
    <mergeCell ref="D4:L4"/>
    <mergeCell ref="D5:F5"/>
    <mergeCell ref="G5:I5"/>
    <mergeCell ref="J5:L5"/>
    <mergeCell ref="D6:F6"/>
    <mergeCell ref="G6:I6"/>
    <mergeCell ref="J6:L6"/>
    <mergeCell ref="A30:C30"/>
    <mergeCell ref="E8:E17"/>
    <mergeCell ref="E18:E23"/>
    <mergeCell ref="G8:G13"/>
    <mergeCell ref="G18:G23"/>
    <mergeCell ref="C12:C13"/>
    <mergeCell ref="C16:C17"/>
    <mergeCell ref="A28:C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 TRẬN GIỮA HK1</vt:lpstr>
      <vt:lpstr>MA TRẬN GIỮA HK1 MÀU</vt:lpstr>
      <vt:lpstr>GIỮA HK_1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VnTeach.Com</dc:creator>
  <cp:keywords>VnTeach.Com</cp:keywords>
  <dcterms:created xsi:type="dcterms:W3CDTF">2024-08-11T02:12:07Z</dcterms:created>
  <dcterms:modified xsi:type="dcterms:W3CDTF">2024-08-18T21:42:18Z</dcterms:modified>
</cp:coreProperties>
</file>