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UNG-LOP9\de kiem tra cuoi-HKI\ĐỀ CHÍNH THỨC CÁC KHỐI\"/>
    </mc:Choice>
  </mc:AlternateContent>
  <bookViews>
    <workbookView xWindow="0" yWindow="0" windowWidth="20490" windowHeight="7815"/>
  </bookViews>
  <sheets>
    <sheet name="toanGk1-8" sheetId="4" r:id="rId1"/>
    <sheet name="Sheet2" sheetId="5" r:id="rId2"/>
    <sheet name="toan 8 hk1" sheetId="3" r:id="rId3"/>
  </sheets>
  <calcPr calcId="162913"/>
</workbook>
</file>

<file path=xl/calcChain.xml><?xml version="1.0" encoding="utf-8"?>
<calcChain xmlns="http://schemas.openxmlformats.org/spreadsheetml/2006/main">
  <c r="E26" i="4" l="1"/>
  <c r="G25" i="4"/>
  <c r="E25" i="4"/>
  <c r="I25" i="4" s="1"/>
  <c r="O20" i="4"/>
  <c r="O21" i="4"/>
  <c r="O22" i="4"/>
  <c r="O17" i="4"/>
  <c r="O18" i="4"/>
  <c r="O19" i="4"/>
  <c r="O16" i="4"/>
  <c r="O14" i="4"/>
  <c r="O15" i="4"/>
  <c r="O13" i="4"/>
  <c r="O12" i="4"/>
  <c r="O11" i="4"/>
  <c r="O9" i="4"/>
  <c r="O8" i="4"/>
  <c r="O7" i="4"/>
  <c r="O6" i="4"/>
  <c r="O24" i="4" s="1"/>
  <c r="R25" i="3"/>
  <c r="O25" i="3"/>
  <c r="L25" i="3"/>
  <c r="I25" i="3"/>
  <c r="F25" i="3"/>
  <c r="O24" i="3"/>
  <c r="L24" i="3"/>
  <c r="I24" i="3"/>
  <c r="F24" i="3"/>
  <c r="Q23" i="3"/>
  <c r="P23" i="3"/>
  <c r="N23" i="3"/>
  <c r="M23" i="3"/>
  <c r="K23" i="3"/>
  <c r="J23" i="3"/>
  <c r="H23" i="3"/>
  <c r="G23" i="3"/>
  <c r="E23" i="3"/>
  <c r="T21" i="3"/>
  <c r="T20" i="3"/>
  <c r="T18" i="3"/>
  <c r="T17" i="3"/>
  <c r="S17" i="3"/>
  <c r="S23" i="3" s="1"/>
  <c r="T16" i="3"/>
  <c r="T10" i="3"/>
  <c r="S10" i="3"/>
  <c r="T7" i="3"/>
  <c r="S7" i="3"/>
  <c r="T6" i="3"/>
  <c r="T23" i="3" s="1"/>
</calcChain>
</file>

<file path=xl/sharedStrings.xml><?xml version="1.0" encoding="utf-8"?>
<sst xmlns="http://schemas.openxmlformats.org/spreadsheetml/2006/main" count="144" uniqueCount="73">
  <si>
    <t>MA TRẬN ĐẶC TẢ ĐỀ KIỂM TRA GIỮA HỌC KỲ I - NĂM HỌC: 2021 - 2022
MÔN: TOÁN - LỚP 8</t>
  </si>
  <si>
    <t>STT</t>
  </si>
  <si>
    <t>NỘI DUNG KIẾN THỨC</t>
  </si>
  <si>
    <t>ĐƠN VỊ KIẾN THỨC</t>
  </si>
  <si>
    <t>Chuẩn kiến thức kỹ năng cần kiểm tra</t>
  </si>
  <si>
    <t>CÂU HỎI THEO MỨC ĐỘ NHẬN THỨC</t>
  </si>
  <si>
    <t>Tổng số câu</t>
  </si>
  <si>
    <t>Tổng thời gian</t>
  </si>
  <si>
    <t>Tỉ lệ %</t>
  </si>
  <si>
    <t>NHẬN BIẾT</t>
  </si>
  <si>
    <t>THÔNG HIỂU</t>
  </si>
  <si>
    <t>VẬN DỤNG</t>
  </si>
  <si>
    <t>VẬN DỤNG CAO</t>
  </si>
  <si>
    <t>Ch
TL</t>
  </si>
  <si>
    <t>Thời
gian (p)</t>
  </si>
  <si>
    <t>Thời gian (p)</t>
  </si>
  <si>
    <t>Ch 
TL</t>
  </si>
  <si>
    <t>PHÉP NHÂN VÀ PHÉP CHIA CÁC ĐA THỨC</t>
  </si>
  <si>
    <t>Nhân đơn thức với đa thức</t>
  </si>
  <si>
    <t>Phân tích đa thức thành nhân tử bằng phương pháp đặt nhân tử chung </t>
  </si>
  <si>
    <t xml:space="preserve">Phân tích đa thức thành nhân tử </t>
  </si>
  <si>
    <t>Tìm x</t>
  </si>
  <si>
    <t>Phân tích đa thức thành nhân tử bằng phương pháp dùng hằng đẳng thức </t>
  </si>
  <si>
    <t xml:space="preserve">Phân tích đa thức thành nhân tử bằng cách phối hợp nhiều phương pháp </t>
  </si>
  <si>
    <t>TỨ GIÁC</t>
  </si>
  <si>
    <t>Hình thang</t>
  </si>
  <si>
    <t>Đường trung bình của tam giác, của hình thang </t>
  </si>
  <si>
    <t>Vận dụng được ĐL về đường trung bình</t>
  </si>
  <si>
    <t>Hình bình hành </t>
  </si>
  <si>
    <t>Chứng minh được hình bình hành</t>
  </si>
  <si>
    <t>Hình chữ nhật</t>
  </si>
  <si>
    <t>Tổng</t>
  </si>
  <si>
    <t>Tỉ lệ</t>
  </si>
  <si>
    <t>Tổng điểm</t>
  </si>
  <si>
    <t>MA TRẬN ĐẶC TẢ ĐỀ KIỂM TRA HỌC KỲ ... - NĂM HỌC: 
MÔN: TOÁN - LỚP ….</t>
  </si>
  <si>
    <t>Tổng
Điểm</t>
  </si>
  <si>
    <t>Điểm</t>
  </si>
  <si>
    <t>…</t>
  </si>
  <si>
    <t>Vận dụng được kiến thức vào bài toán thực tế</t>
  </si>
  <si>
    <t>Phân tích đa thức thành nhân tử</t>
  </si>
  <si>
    <t>PHÂN THỨC ĐẠI SỐ</t>
  </si>
  <si>
    <t>Quy đồng mẫu thức nhiều phần thức </t>
  </si>
  <si>
    <t>Thực hiện được phép tính về PTĐS</t>
  </si>
  <si>
    <t>Phép cộng các phân thức đại số</t>
  </si>
  <si>
    <t xml:space="preserve">Phép trừ các phân thức đại số </t>
  </si>
  <si>
    <t>Chứng minh được hình thang vuông (cơ bản)</t>
  </si>
  <si>
    <t>Vận dụng được ĐL đường trung bình</t>
  </si>
  <si>
    <t>Hình chữ nhật </t>
  </si>
  <si>
    <t xml:space="preserve">Chứng minh được hình chữ nhật. </t>
  </si>
  <si>
    <t>Vận dụng được đường trung tuyến ứng với cạnh huyền</t>
  </si>
  <si>
    <t>DIỆN TÍCH HÌNH THANG</t>
  </si>
  <si>
    <t xml:space="preserve">Diện tích hình thang </t>
  </si>
  <si>
    <t>Tính được diện tích hình thang</t>
  </si>
  <si>
    <t>Rút gọn phân thức</t>
  </si>
  <si>
    <t>Tìm MTC</t>
  </si>
  <si>
    <t>Thực hiện phép tính</t>
  </si>
  <si>
    <t>DIỆN TÍCH ĐA GIÁC</t>
  </si>
  <si>
    <t>Diện tích hình chữ nhật</t>
  </si>
  <si>
    <t>Diện tích tam giác</t>
  </si>
  <si>
    <t>Diện tích hình thang</t>
  </si>
  <si>
    <t>Nhân đơn thức với đa thức, đa thức với đa thưc</t>
  </si>
  <si>
    <t>Chia đa thức cho đơn thức và đa thưc</t>
  </si>
  <si>
    <t>Nhân, chia đa thức với đa thưc</t>
  </si>
  <si>
    <t xml:space="preserve">Phân tích đa thức thành nhân tử bằng cách nhóm các hạng tử </t>
  </si>
  <si>
    <t>Quy đồng mẫu các phân thức</t>
  </si>
  <si>
    <t>Tính cộng và trừ phân thức</t>
  </si>
  <si>
    <t>Hình thoi</t>
  </si>
  <si>
    <t>Hình vuông</t>
  </si>
  <si>
    <t>Nhận biết và chứng minh</t>
  </si>
  <si>
    <t>Nhận biết hình vuông</t>
  </si>
  <si>
    <t>Nhận biết và chứng minh hình chữ nhật</t>
  </si>
  <si>
    <t>Vận dụng được công thức vào bài tập</t>
  </si>
  <si>
    <t>MA TRẬN ĐẶC TẢ ĐỀ KIỂM TRA HỌC KỲ I - NĂM HỌC: 2021-2022
MÔN: TOÁN - LỚP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</si>
</sst>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2"/>
      <name val="Times New Roman"/>
      <charset val="134"/>
    </font>
    <font>
      <i/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275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0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29" xfId="0" applyFont="1" applyBorder="1" applyAlignment="1">
      <alignment wrapText="1"/>
    </xf>
    <xf numFmtId="0" fontId="8" fillId="0" borderId="3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" fontId="5" fillId="0" borderId="24" xfId="0" applyNumberFormat="1" applyFont="1" applyBorder="1"/>
    <xf numFmtId="0" fontId="0" fillId="0" borderId="31" xfId="0" applyBorder="1" applyAlignment="1">
      <alignment horizontal="center" vertical="center"/>
    </xf>
    <xf numFmtId="1" fontId="5" fillId="0" borderId="26" xfId="0" applyNumberFormat="1" applyFont="1" applyBorder="1"/>
    <xf numFmtId="9" fontId="0" fillId="0" borderId="31" xfId="0" applyNumberFormat="1" applyBorder="1"/>
    <xf numFmtId="2" fontId="0" fillId="0" borderId="26" xfId="0" applyNumberFormat="1" applyBorder="1"/>
    <xf numFmtId="2" fontId="5" fillId="0" borderId="24" xfId="0" applyNumberFormat="1" applyFont="1" applyBorder="1"/>
    <xf numFmtId="0" fontId="0" fillId="0" borderId="32" xfId="0" applyBorder="1"/>
    <xf numFmtId="2" fontId="5" fillId="0" borderId="33" xfId="0" applyNumberFormat="1" applyFont="1" applyBorder="1"/>
    <xf numFmtId="9" fontId="5" fillId="0" borderId="34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0" fillId="0" borderId="26" xfId="0" applyNumberFormat="1" applyBorder="1"/>
    <xf numFmtId="0" fontId="5" fillId="0" borderId="34" xfId="0" applyFont="1" applyBorder="1" applyAlignment="1">
      <alignment horizontal="center"/>
    </xf>
    <xf numFmtId="9" fontId="5" fillId="0" borderId="32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0" fillId="0" borderId="2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" fontId="5" fillId="0" borderId="38" xfId="0" applyNumberFormat="1" applyFont="1" applyBorder="1"/>
    <xf numFmtId="1" fontId="5" fillId="0" borderId="31" xfId="0" applyNumberFormat="1" applyFont="1" applyBorder="1"/>
    <xf numFmtId="9" fontId="5" fillId="0" borderId="26" xfId="0" applyNumberFormat="1" applyFont="1" applyBorder="1" applyAlignment="1">
      <alignment vertical="center"/>
    </xf>
    <xf numFmtId="0" fontId="5" fillId="0" borderId="24" xfId="0" applyFont="1" applyBorder="1"/>
    <xf numFmtId="9" fontId="0" fillId="0" borderId="38" xfId="0" applyNumberFormat="1" applyBorder="1"/>
    <xf numFmtId="0" fontId="5" fillId="0" borderId="31" xfId="0" applyFont="1" applyBorder="1"/>
    <xf numFmtId="9" fontId="5" fillId="0" borderId="26" xfId="0" applyNumberFormat="1" applyFont="1" applyBorder="1"/>
    <xf numFmtId="0" fontId="5" fillId="0" borderId="32" xfId="0" applyFont="1" applyBorder="1"/>
    <xf numFmtId="0" fontId="5" fillId="0" borderId="39" xfId="0" applyFont="1" applyBorder="1"/>
    <xf numFmtId="0" fontId="5" fillId="0" borderId="33" xfId="0" applyFont="1" applyBorder="1"/>
    <xf numFmtId="0" fontId="5" fillId="0" borderId="34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9" fontId="0" fillId="2" borderId="31" xfId="0" applyNumberFormat="1" applyFill="1" applyBorder="1"/>
    <xf numFmtId="2" fontId="5" fillId="2" borderId="33" xfId="0" applyNumberFormat="1" applyFont="1" applyFill="1" applyBorder="1"/>
    <xf numFmtId="0" fontId="5" fillId="2" borderId="3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37" xfId="0" applyFill="1" applyBorder="1" applyAlignment="1">
      <alignment horizontal="center" vertical="center"/>
    </xf>
    <xf numFmtId="1" fontId="5" fillId="2" borderId="38" xfId="0" applyNumberFormat="1" applyFont="1" applyFill="1" applyBorder="1"/>
    <xf numFmtId="9" fontId="0" fillId="2" borderId="38" xfId="0" applyNumberFormat="1" applyFill="1" applyBorder="1"/>
    <xf numFmtId="0" fontId="5" fillId="2" borderId="39" xfId="0" applyFont="1" applyFill="1" applyBorder="1"/>
    <xf numFmtId="0" fontId="2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7" fillId="0" borderId="29" xfId="1" applyFont="1" applyBorder="1" applyAlignment="1">
      <alignment wrapText="1"/>
    </xf>
    <xf numFmtId="0" fontId="8" fillId="0" borderId="30" xfId="1" applyFont="1" applyBorder="1" applyAlignment="1">
      <alignment horizontal="center" vertical="center" wrapText="1"/>
    </xf>
    <xf numFmtId="0" fontId="11" fillId="0" borderId="21" xfId="1" applyBorder="1" applyAlignment="1">
      <alignment horizontal="center" vertical="center"/>
    </xf>
    <xf numFmtId="0" fontId="11" fillId="0" borderId="23" xfId="1" applyBorder="1" applyAlignment="1">
      <alignment horizontal="center" vertical="center"/>
    </xf>
    <xf numFmtId="0" fontId="11" fillId="0" borderId="15" xfId="1" applyBorder="1" applyAlignment="1">
      <alignment vertical="center"/>
    </xf>
    <xf numFmtId="0" fontId="11" fillId="0" borderId="17" xfId="1" applyBorder="1" applyAlignment="1">
      <alignment vertical="center"/>
    </xf>
    <xf numFmtId="0" fontId="11" fillId="0" borderId="15" xfId="1" applyBorder="1" applyAlignment="1">
      <alignment horizontal="center" vertical="center"/>
    </xf>
    <xf numFmtId="0" fontId="11" fillId="0" borderId="17" xfId="1" applyBorder="1" applyAlignment="1">
      <alignment horizontal="center" vertical="center"/>
    </xf>
    <xf numFmtId="0" fontId="11" fillId="0" borderId="22" xfId="1" applyBorder="1" applyAlignment="1">
      <alignment horizontal="center" vertical="center"/>
    </xf>
    <xf numFmtId="164" fontId="11" fillId="0" borderId="23" xfId="1" applyNumberFormat="1" applyBorder="1" applyAlignment="1">
      <alignment horizontal="center" vertical="center"/>
    </xf>
    <xf numFmtId="1" fontId="5" fillId="0" borderId="24" xfId="1" applyNumberFormat="1" applyFont="1" applyBorder="1"/>
    <xf numFmtId="1" fontId="5" fillId="0" borderId="26" xfId="1" applyNumberFormat="1" applyFont="1" applyBorder="1"/>
    <xf numFmtId="1" fontId="5" fillId="0" borderId="31" xfId="1" applyNumberFormat="1" applyFont="1" applyBorder="1"/>
    <xf numFmtId="9" fontId="5" fillId="0" borderId="26" xfId="1" applyNumberFormat="1" applyFont="1" applyBorder="1"/>
    <xf numFmtId="0" fontId="5" fillId="0" borderId="34" xfId="1" applyFont="1" applyBorder="1"/>
    <xf numFmtId="0" fontId="12" fillId="0" borderId="31" xfId="0" applyFont="1" applyFill="1" applyBorder="1"/>
    <xf numFmtId="0" fontId="12" fillId="0" borderId="31" xfId="0" applyFont="1" applyBorder="1"/>
    <xf numFmtId="0" fontId="13" fillId="0" borderId="31" xfId="0" applyFont="1" applyBorder="1" applyAlignment="1">
      <alignment horizontal="left" vertical="center"/>
    </xf>
    <xf numFmtId="0" fontId="13" fillId="0" borderId="31" xfId="0" applyFont="1" applyBorder="1" applyAlignment="1">
      <alignment vertical="center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wrapText="1"/>
    </xf>
    <xf numFmtId="0" fontId="1" fillId="0" borderId="3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9" fontId="11" fillId="0" borderId="43" xfId="1" applyNumberFormat="1" applyBorder="1" applyAlignment="1">
      <alignment horizontal="center"/>
    </xf>
    <xf numFmtId="9" fontId="11" fillId="0" borderId="44" xfId="1" applyNumberFormat="1" applyBorder="1" applyAlignment="1">
      <alignment horizontal="center"/>
    </xf>
    <xf numFmtId="9" fontId="11" fillId="0" borderId="38" xfId="1" applyNumberFormat="1" applyBorder="1" applyAlignment="1">
      <alignment horizontal="center"/>
    </xf>
    <xf numFmtId="1" fontId="10" fillId="0" borderId="0" xfId="0" applyNumberFormat="1" applyFont="1" applyBorder="1" applyAlignment="1">
      <alignment horizontal="center" vertical="center"/>
    </xf>
    <xf numFmtId="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12" fillId="0" borderId="31" xfId="0" applyFont="1" applyBorder="1" applyAlignment="1"/>
    <xf numFmtId="0" fontId="0" fillId="0" borderId="0" xfId="0" applyAlignment="1">
      <alignment horizontal="center"/>
    </xf>
    <xf numFmtId="9" fontId="14" fillId="0" borderId="26" xfId="1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5" fillId="0" borderId="45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2" fillId="0" borderId="2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2" fontId="5" fillId="0" borderId="45" xfId="1" applyNumberFormat="1" applyFont="1" applyBorder="1" applyAlignment="1">
      <alignment horizontal="center"/>
    </xf>
    <xf numFmtId="0" fontId="5" fillId="0" borderId="46" xfId="1" applyFont="1" applyBorder="1" applyAlignment="1">
      <alignment horizontal="center"/>
    </xf>
    <xf numFmtId="2" fontId="5" fillId="0" borderId="46" xfId="1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0" fontId="0" fillId="0" borderId="25" xfId="0" applyBorder="1"/>
    <xf numFmtId="0" fontId="0" fillId="0" borderId="22" xfId="0" applyBorder="1"/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 wrapText="1"/>
    </xf>
    <xf numFmtId="1" fontId="5" fillId="2" borderId="16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164" fontId="0" fillId="0" borderId="42" xfId="0" applyNumberFormat="1" applyFont="1" applyBorder="1" applyAlignment="1">
      <alignment horizontal="center" vertical="center"/>
    </xf>
    <xf numFmtId="164" fontId="0" fillId="0" borderId="26" xfId="0" applyNumberFormat="1" applyFont="1" applyBorder="1" applyAlignment="1">
      <alignment horizontal="center" vertical="center"/>
    </xf>
    <xf numFmtId="164" fontId="0" fillId="0" borderId="34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164" fontId="0" fillId="0" borderId="23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13" workbookViewId="0">
      <selection activeCell="C17" sqref="C17"/>
    </sheetView>
  </sheetViews>
  <sheetFormatPr defaultColWidth="9" defaultRowHeight="15"/>
  <cols>
    <col min="1" max="1" width="6.5703125" customWidth="1"/>
    <col min="2" max="2" width="17.7109375" customWidth="1"/>
    <col min="3" max="3" width="26.85546875" customWidth="1"/>
    <col min="4" max="4" width="36.42578125" customWidth="1"/>
    <col min="5" max="14" width="6.7109375" customWidth="1"/>
    <col min="15" max="15" width="8.28515625" customWidth="1"/>
  </cols>
  <sheetData>
    <row r="1" spans="1:15" ht="48" customHeight="1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3" spans="1:15" ht="22.15" customHeight="1">
      <c r="A3" s="152" t="s">
        <v>1</v>
      </c>
      <c r="B3" s="152" t="s">
        <v>2</v>
      </c>
      <c r="C3" s="151" t="s">
        <v>3</v>
      </c>
      <c r="D3" s="151" t="s">
        <v>4</v>
      </c>
      <c r="E3" s="151" t="s">
        <v>5</v>
      </c>
      <c r="F3" s="151"/>
      <c r="G3" s="151"/>
      <c r="H3" s="151"/>
      <c r="I3" s="151"/>
      <c r="J3" s="151"/>
      <c r="K3" s="151"/>
      <c r="L3" s="151"/>
      <c r="M3" s="151" t="s">
        <v>6</v>
      </c>
      <c r="N3" s="151" t="s">
        <v>7</v>
      </c>
      <c r="O3" s="151" t="s">
        <v>8</v>
      </c>
    </row>
    <row r="4" spans="1:15" ht="49.15" customHeight="1">
      <c r="A4" s="152"/>
      <c r="B4" s="152"/>
      <c r="C4" s="151"/>
      <c r="D4" s="151"/>
      <c r="E4" s="151" t="s">
        <v>9</v>
      </c>
      <c r="F4" s="151"/>
      <c r="G4" s="151" t="s">
        <v>10</v>
      </c>
      <c r="H4" s="151"/>
      <c r="I4" s="151" t="s">
        <v>11</v>
      </c>
      <c r="J4" s="151"/>
      <c r="K4" s="151" t="s">
        <v>12</v>
      </c>
      <c r="L4" s="151"/>
      <c r="M4" s="151"/>
      <c r="N4" s="151"/>
      <c r="O4" s="151"/>
    </row>
    <row r="5" spans="1:15" ht="38.25">
      <c r="A5" s="152"/>
      <c r="B5" s="152"/>
      <c r="C5" s="151"/>
      <c r="D5" s="151"/>
      <c r="E5" s="99" t="s">
        <v>13</v>
      </c>
      <c r="F5" s="99" t="s">
        <v>14</v>
      </c>
      <c r="G5" s="99" t="s">
        <v>13</v>
      </c>
      <c r="H5" s="99" t="s">
        <v>15</v>
      </c>
      <c r="I5" s="99" t="s">
        <v>13</v>
      </c>
      <c r="J5" s="99" t="s">
        <v>15</v>
      </c>
      <c r="K5" s="99" t="s">
        <v>13</v>
      </c>
      <c r="L5" s="99" t="s">
        <v>15</v>
      </c>
      <c r="M5" s="99" t="s">
        <v>16</v>
      </c>
      <c r="N5" s="151"/>
      <c r="O5" s="151"/>
    </row>
    <row r="6" spans="1:15" ht="51.6" customHeight="1">
      <c r="A6" s="172">
        <v>1</v>
      </c>
      <c r="B6" s="152" t="s">
        <v>17</v>
      </c>
      <c r="C6" s="167" t="s">
        <v>62</v>
      </c>
      <c r="D6" s="100" t="s">
        <v>60</v>
      </c>
      <c r="E6" s="101">
        <v>2</v>
      </c>
      <c r="F6" s="101">
        <v>5</v>
      </c>
      <c r="G6" s="101"/>
      <c r="H6" s="101"/>
      <c r="I6" s="101"/>
      <c r="J6" s="101"/>
      <c r="K6" s="98"/>
      <c r="L6" s="98"/>
      <c r="M6" s="101">
        <v>2</v>
      </c>
      <c r="N6" s="101">
        <v>5</v>
      </c>
      <c r="O6" s="104">
        <f>M6/$M$24</f>
        <v>7.6923076923076927E-2</v>
      </c>
    </row>
    <row r="7" spans="1:15" ht="51.6" customHeight="1">
      <c r="A7" s="173"/>
      <c r="B7" s="152"/>
      <c r="C7" s="169"/>
      <c r="D7" s="100" t="s">
        <v>61</v>
      </c>
      <c r="E7" s="101">
        <v>2</v>
      </c>
      <c r="F7" s="101">
        <v>5</v>
      </c>
      <c r="G7" s="101">
        <v>1</v>
      </c>
      <c r="H7" s="101">
        <v>5</v>
      </c>
      <c r="I7" s="101"/>
      <c r="J7" s="101"/>
      <c r="K7" s="98"/>
      <c r="L7" s="98"/>
      <c r="M7" s="101">
        <v>3</v>
      </c>
      <c r="N7" s="101">
        <v>10</v>
      </c>
      <c r="O7" s="104">
        <f>M7/$M$24</f>
        <v>0.11538461538461539</v>
      </c>
    </row>
    <row r="8" spans="1:15" ht="51.6" customHeight="1">
      <c r="A8" s="173"/>
      <c r="B8" s="152"/>
      <c r="C8" s="168"/>
      <c r="D8" s="100" t="s">
        <v>21</v>
      </c>
      <c r="E8" s="101"/>
      <c r="F8" s="101"/>
      <c r="G8" s="101">
        <v>1</v>
      </c>
      <c r="H8" s="101">
        <v>4</v>
      </c>
      <c r="I8" s="101"/>
      <c r="J8" s="101"/>
      <c r="K8" s="98"/>
      <c r="L8" s="98"/>
      <c r="M8" s="101">
        <v>1</v>
      </c>
      <c r="N8" s="101">
        <v>4</v>
      </c>
      <c r="O8" s="104">
        <f>M8/$M$24</f>
        <v>3.8461538461538464E-2</v>
      </c>
    </row>
    <row r="9" spans="1:15">
      <c r="A9" s="173"/>
      <c r="B9" s="152"/>
      <c r="C9" s="166" t="s">
        <v>19</v>
      </c>
      <c r="D9" s="170" t="s">
        <v>21</v>
      </c>
      <c r="E9" s="185"/>
      <c r="F9" s="187"/>
      <c r="G9" s="189">
        <v>1</v>
      </c>
      <c r="H9" s="189">
        <v>4</v>
      </c>
      <c r="I9" s="189"/>
      <c r="J9" s="189"/>
      <c r="K9" s="189"/>
      <c r="L9" s="189"/>
      <c r="M9" s="189">
        <v>1</v>
      </c>
      <c r="N9" s="189">
        <v>4</v>
      </c>
      <c r="O9" s="183">
        <f t="shared" ref="O9" si="0">M9/$M$24</f>
        <v>3.8461538461538464E-2</v>
      </c>
    </row>
    <row r="10" spans="1:15" ht="30" customHeight="1">
      <c r="A10" s="173"/>
      <c r="B10" s="152"/>
      <c r="C10" s="166"/>
      <c r="D10" s="171"/>
      <c r="E10" s="186"/>
      <c r="F10" s="188"/>
      <c r="G10" s="190"/>
      <c r="H10" s="190"/>
      <c r="I10" s="190"/>
      <c r="J10" s="190"/>
      <c r="K10" s="190"/>
      <c r="L10" s="190"/>
      <c r="M10" s="190"/>
      <c r="N10" s="190"/>
      <c r="O10" s="184"/>
    </row>
    <row r="11" spans="1:15" ht="75">
      <c r="A11" s="173"/>
      <c r="B11" s="152"/>
      <c r="C11" s="103" t="s">
        <v>22</v>
      </c>
      <c r="D11" s="167" t="s">
        <v>20</v>
      </c>
      <c r="E11" s="102"/>
      <c r="F11" s="102"/>
      <c r="G11" s="102">
        <v>2</v>
      </c>
      <c r="H11" s="102">
        <v>5</v>
      </c>
      <c r="I11" s="102"/>
      <c r="J11" s="102"/>
      <c r="K11" s="102"/>
      <c r="L11" s="102"/>
      <c r="M11" s="102">
        <v>2</v>
      </c>
      <c r="N11" s="102">
        <v>5</v>
      </c>
      <c r="O11" s="104">
        <f>M11/$M$24</f>
        <v>7.6923076923076927E-2</v>
      </c>
    </row>
    <row r="12" spans="1:15" ht="60">
      <c r="A12" s="174"/>
      <c r="B12" s="152"/>
      <c r="C12" s="103" t="s">
        <v>63</v>
      </c>
      <c r="D12" s="168"/>
      <c r="E12" s="102"/>
      <c r="F12" s="102"/>
      <c r="G12" s="102">
        <v>1</v>
      </c>
      <c r="H12" s="102">
        <v>5</v>
      </c>
      <c r="I12" s="102"/>
      <c r="J12" s="102"/>
      <c r="K12" s="102"/>
      <c r="L12" s="102"/>
      <c r="M12" s="102">
        <v>1</v>
      </c>
      <c r="N12" s="102">
        <v>5</v>
      </c>
      <c r="O12" s="104">
        <f>M12/$M$24</f>
        <v>3.8461538461538464E-2</v>
      </c>
    </row>
    <row r="13" spans="1:15" ht="22.5" customHeight="1">
      <c r="A13" s="163">
        <v>2</v>
      </c>
      <c r="B13" s="176" t="s">
        <v>40</v>
      </c>
      <c r="C13" s="123" t="s">
        <v>53</v>
      </c>
      <c r="D13" s="123" t="s">
        <v>53</v>
      </c>
      <c r="E13" s="145"/>
      <c r="F13" s="145"/>
      <c r="G13" s="39">
        <v>2</v>
      </c>
      <c r="H13" s="145">
        <v>6</v>
      </c>
      <c r="I13" s="145"/>
      <c r="J13" s="145"/>
      <c r="K13" s="145"/>
      <c r="L13" s="145"/>
      <c r="M13" s="39">
        <v>2</v>
      </c>
      <c r="N13" s="145">
        <v>6</v>
      </c>
      <c r="O13" s="104">
        <f>M13/$M$24</f>
        <v>7.6923076923076927E-2</v>
      </c>
    </row>
    <row r="14" spans="1:15">
      <c r="A14" s="164"/>
      <c r="B14" s="176"/>
      <c r="C14" s="123" t="s">
        <v>64</v>
      </c>
      <c r="D14" s="123" t="s">
        <v>54</v>
      </c>
      <c r="E14" s="145"/>
      <c r="F14" s="145"/>
      <c r="G14" s="39">
        <v>2</v>
      </c>
      <c r="H14" s="145">
        <v>6</v>
      </c>
      <c r="I14" s="145"/>
      <c r="J14" s="145"/>
      <c r="K14" s="145"/>
      <c r="L14" s="145"/>
      <c r="M14" s="39">
        <v>2</v>
      </c>
      <c r="N14" s="145">
        <v>6</v>
      </c>
      <c r="O14" s="104">
        <f t="shared" ref="O14:O22" si="1">M14/$M$24</f>
        <v>7.6923076923076927E-2</v>
      </c>
    </row>
    <row r="15" spans="1:15">
      <c r="A15" s="175"/>
      <c r="B15" s="176"/>
      <c r="C15" s="123" t="s">
        <v>55</v>
      </c>
      <c r="D15" s="123" t="s">
        <v>65</v>
      </c>
      <c r="E15" s="145"/>
      <c r="F15" s="145"/>
      <c r="G15" s="39">
        <v>2</v>
      </c>
      <c r="H15" s="145">
        <v>8</v>
      </c>
      <c r="I15" s="145"/>
      <c r="J15" s="145"/>
      <c r="K15" s="145"/>
      <c r="L15" s="145"/>
      <c r="M15" s="39">
        <v>2</v>
      </c>
      <c r="N15" s="145">
        <v>8</v>
      </c>
      <c r="O15" s="104">
        <f t="shared" si="1"/>
        <v>7.6923076923076927E-2</v>
      </c>
    </row>
    <row r="16" spans="1:15" ht="45">
      <c r="A16" s="172">
        <v>3</v>
      </c>
      <c r="B16" s="172" t="s">
        <v>24</v>
      </c>
      <c r="C16" s="103" t="s">
        <v>26</v>
      </c>
      <c r="D16" s="101" t="s">
        <v>27</v>
      </c>
      <c r="E16" s="102">
        <v>1</v>
      </c>
      <c r="F16" s="102">
        <v>2</v>
      </c>
      <c r="G16" s="102"/>
      <c r="H16" s="102"/>
      <c r="I16" s="102"/>
      <c r="J16" s="102"/>
      <c r="K16" s="102"/>
      <c r="L16" s="102"/>
      <c r="M16" s="102">
        <v>1</v>
      </c>
      <c r="N16" s="102">
        <v>2</v>
      </c>
      <c r="O16" s="104">
        <f t="shared" si="1"/>
        <v>3.8461538461538464E-2</v>
      </c>
    </row>
    <row r="17" spans="1:15">
      <c r="A17" s="173"/>
      <c r="B17" s="173"/>
      <c r="C17" s="124" t="s">
        <v>30</v>
      </c>
      <c r="D17" s="129" t="s">
        <v>70</v>
      </c>
      <c r="E17" s="102">
        <v>1</v>
      </c>
      <c r="F17" s="102">
        <v>3</v>
      </c>
      <c r="G17" s="102">
        <v>1</v>
      </c>
      <c r="H17" s="102">
        <v>5</v>
      </c>
      <c r="I17" s="102"/>
      <c r="J17" s="102"/>
      <c r="K17" s="102"/>
      <c r="L17" s="102"/>
      <c r="M17" s="102">
        <v>2</v>
      </c>
      <c r="N17" s="102">
        <v>8</v>
      </c>
      <c r="O17" s="104">
        <f t="shared" si="1"/>
        <v>7.6923076923076927E-2</v>
      </c>
    </row>
    <row r="18" spans="1:15">
      <c r="A18" s="173"/>
      <c r="B18" s="173"/>
      <c r="C18" s="124" t="s">
        <v>66</v>
      </c>
      <c r="D18" s="129" t="s">
        <v>68</v>
      </c>
      <c r="E18" s="102">
        <v>2</v>
      </c>
      <c r="F18" s="102">
        <v>4</v>
      </c>
      <c r="G18" s="102">
        <v>1</v>
      </c>
      <c r="H18" s="102">
        <v>6</v>
      </c>
      <c r="I18" s="102"/>
      <c r="J18" s="102"/>
      <c r="K18" s="102"/>
      <c r="L18" s="102"/>
      <c r="M18" s="102">
        <v>3</v>
      </c>
      <c r="N18" s="102">
        <v>10</v>
      </c>
      <c r="O18" s="104">
        <f t="shared" si="1"/>
        <v>0.11538461538461539</v>
      </c>
    </row>
    <row r="19" spans="1:15">
      <c r="A19" s="173"/>
      <c r="B19" s="173"/>
      <c r="C19" s="125" t="s">
        <v>67</v>
      </c>
      <c r="D19" s="129" t="s">
        <v>69</v>
      </c>
      <c r="E19" s="102">
        <v>1</v>
      </c>
      <c r="F19" s="102">
        <v>2</v>
      </c>
      <c r="G19" s="102"/>
      <c r="H19" s="102"/>
      <c r="I19" s="102"/>
      <c r="J19" s="102"/>
      <c r="K19" s="102"/>
      <c r="L19" s="102"/>
      <c r="M19" s="102">
        <v>1</v>
      </c>
      <c r="N19" s="102">
        <v>2</v>
      </c>
      <c r="O19" s="104">
        <f t="shared" si="1"/>
        <v>3.8461538461538464E-2</v>
      </c>
    </row>
    <row r="20" spans="1:15" ht="40.5" customHeight="1">
      <c r="A20" s="163">
        <v>4</v>
      </c>
      <c r="B20" s="160" t="s">
        <v>56</v>
      </c>
      <c r="C20" s="122" t="s">
        <v>57</v>
      </c>
      <c r="D20" s="146" t="s">
        <v>71</v>
      </c>
      <c r="E20" s="145"/>
      <c r="F20" s="145"/>
      <c r="G20" s="147"/>
      <c r="H20" s="145"/>
      <c r="I20" s="145">
        <v>1</v>
      </c>
      <c r="J20" s="145">
        <v>5</v>
      </c>
      <c r="K20" s="145"/>
      <c r="L20" s="145"/>
      <c r="M20" s="39">
        <v>1</v>
      </c>
      <c r="N20" s="145">
        <v>5</v>
      </c>
      <c r="O20" s="104">
        <f t="shared" si="1"/>
        <v>3.8461538461538464E-2</v>
      </c>
    </row>
    <row r="21" spans="1:15" ht="21" customHeight="1">
      <c r="A21" s="164"/>
      <c r="B21" s="161"/>
      <c r="C21" s="123" t="s">
        <v>58</v>
      </c>
      <c r="D21" s="123" t="s">
        <v>71</v>
      </c>
      <c r="E21" s="145"/>
      <c r="F21" s="145"/>
      <c r="G21" s="147"/>
      <c r="H21" s="145"/>
      <c r="I21" s="145">
        <v>1</v>
      </c>
      <c r="J21" s="145">
        <v>5</v>
      </c>
      <c r="K21" s="145"/>
      <c r="L21" s="145"/>
      <c r="M21" s="39">
        <v>1</v>
      </c>
      <c r="N21" s="145">
        <v>5</v>
      </c>
      <c r="O21" s="104">
        <f t="shared" si="1"/>
        <v>3.8461538461538464E-2</v>
      </c>
    </row>
    <row r="22" spans="1:15" ht="15.75" thickBot="1">
      <c r="A22" s="165"/>
      <c r="B22" s="162"/>
      <c r="C22" s="123" t="s">
        <v>59</v>
      </c>
      <c r="D22" s="123" t="s">
        <v>71</v>
      </c>
      <c r="E22" s="145"/>
      <c r="F22" s="145"/>
      <c r="G22" s="147"/>
      <c r="H22" s="145"/>
      <c r="I22" s="145">
        <v>1</v>
      </c>
      <c r="J22" s="145">
        <v>5</v>
      </c>
      <c r="K22" s="145"/>
      <c r="L22" s="145"/>
      <c r="M22" s="39">
        <v>1</v>
      </c>
      <c r="N22" s="145">
        <v>5</v>
      </c>
      <c r="O22" s="104">
        <f t="shared" si="1"/>
        <v>3.8461538461538464E-2</v>
      </c>
    </row>
    <row r="23" spans="1:15" ht="15" customHeight="1" thickBot="1">
      <c r="A23" s="105"/>
      <c r="B23" s="106"/>
      <c r="C23" s="107"/>
      <c r="D23" s="108"/>
      <c r="E23" s="109"/>
      <c r="F23" s="110"/>
      <c r="G23" s="109"/>
      <c r="H23" s="110"/>
      <c r="I23" s="111"/>
      <c r="J23" s="112"/>
      <c r="K23" s="113"/>
      <c r="L23" s="114"/>
      <c r="M23" s="109"/>
      <c r="N23" s="115"/>
      <c r="O23" s="116"/>
    </row>
    <row r="24" spans="1:15" ht="16.5" thickBot="1">
      <c r="A24" s="126" t="s">
        <v>31</v>
      </c>
      <c r="B24" s="127"/>
      <c r="C24" s="127"/>
      <c r="D24" s="128"/>
      <c r="E24" s="117">
        <v>9</v>
      </c>
      <c r="F24" s="118">
        <v>21</v>
      </c>
      <c r="G24" s="117">
        <v>14</v>
      </c>
      <c r="H24" s="118">
        <v>54</v>
      </c>
      <c r="I24" s="117">
        <v>3</v>
      </c>
      <c r="J24" s="118">
        <v>15</v>
      </c>
      <c r="K24" s="117"/>
      <c r="L24" s="118"/>
      <c r="M24" s="117">
        <v>26</v>
      </c>
      <c r="N24" s="119">
        <v>90</v>
      </c>
      <c r="O24" s="148">
        <f>SUM(O6:O22)</f>
        <v>1</v>
      </c>
    </row>
    <row r="25" spans="1:15" ht="16.5" thickBot="1">
      <c r="A25" s="130" t="s">
        <v>32</v>
      </c>
      <c r="B25" s="131"/>
      <c r="C25" s="131"/>
      <c r="D25" s="132"/>
      <c r="E25" s="133">
        <f>E24/$M$24</f>
        <v>0.34615384615384615</v>
      </c>
      <c r="F25" s="134"/>
      <c r="G25" s="133">
        <f>G24/$M$24</f>
        <v>0.53846153846153844</v>
      </c>
      <c r="H25" s="134"/>
      <c r="I25" s="133">
        <f>M25-E25-G25</f>
        <v>0.11538461538461542</v>
      </c>
      <c r="J25" s="134"/>
      <c r="K25" s="133"/>
      <c r="L25" s="134"/>
      <c r="M25" s="133">
        <v>1</v>
      </c>
      <c r="N25" s="135"/>
      <c r="O25" s="120"/>
    </row>
    <row r="26" spans="1:15" ht="16.5" thickBot="1">
      <c r="A26" s="177" t="s">
        <v>33</v>
      </c>
      <c r="B26" s="178"/>
      <c r="C26" s="178"/>
      <c r="D26" s="179"/>
      <c r="E26" s="180">
        <f>M26-G26-I26</f>
        <v>3.75</v>
      </c>
      <c r="F26" s="181"/>
      <c r="G26" s="158">
        <v>5.5</v>
      </c>
      <c r="H26" s="181"/>
      <c r="I26" s="180">
        <v>0.75</v>
      </c>
      <c r="J26" s="182"/>
      <c r="K26" s="158"/>
      <c r="L26" s="181"/>
      <c r="M26" s="158">
        <v>10</v>
      </c>
      <c r="N26" s="159"/>
      <c r="O26" s="121"/>
    </row>
    <row r="45" spans="1:15" ht="15.75">
      <c r="A45" s="153"/>
      <c r="B45" s="153"/>
      <c r="C45" s="153"/>
      <c r="D45" s="153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7"/>
    </row>
    <row r="46" spans="1:15" ht="15.75">
      <c r="A46" s="154"/>
      <c r="B46" s="154"/>
      <c r="C46" s="154"/>
      <c r="D46" s="154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37"/>
    </row>
    <row r="47" spans="1:15" ht="15.75">
      <c r="A47" s="154"/>
      <c r="B47" s="154"/>
      <c r="C47" s="154"/>
      <c r="D47" s="154"/>
      <c r="E47" s="156"/>
      <c r="F47" s="156"/>
      <c r="G47" s="156"/>
      <c r="H47" s="156"/>
      <c r="I47" s="157"/>
      <c r="J47" s="157"/>
      <c r="K47" s="156"/>
      <c r="L47" s="156"/>
      <c r="M47" s="156"/>
      <c r="N47" s="156"/>
      <c r="O47" s="138"/>
    </row>
    <row r="48" spans="1:15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</row>
    <row r="49" spans="1:15">
      <c r="A49" s="139"/>
      <c r="B49" s="139"/>
      <c r="C49" s="140"/>
      <c r="D49" s="140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>
      <c r="A50" s="139"/>
      <c r="B50" s="139"/>
      <c r="C50" s="143"/>
      <c r="D50" s="144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2"/>
    </row>
    <row r="51" spans="1:15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</row>
  </sheetData>
  <mergeCells count="55">
    <mergeCell ref="E26:F26"/>
    <mergeCell ref="G26:H26"/>
    <mergeCell ref="I26:J26"/>
    <mergeCell ref="K26:L26"/>
    <mergeCell ref="O9:O10"/>
    <mergeCell ref="E9:E10"/>
    <mergeCell ref="F9:F10"/>
    <mergeCell ref="J9:J10"/>
    <mergeCell ref="K9:K10"/>
    <mergeCell ref="L9:L10"/>
    <mergeCell ref="M9:M10"/>
    <mergeCell ref="N9:N10"/>
    <mergeCell ref="G9:G10"/>
    <mergeCell ref="H9:H10"/>
    <mergeCell ref="I9:I10"/>
    <mergeCell ref="M26:N26"/>
    <mergeCell ref="B20:B22"/>
    <mergeCell ref="A20:A22"/>
    <mergeCell ref="C9:C10"/>
    <mergeCell ref="D3:D5"/>
    <mergeCell ref="D11:D12"/>
    <mergeCell ref="C6:C8"/>
    <mergeCell ref="D9:D10"/>
    <mergeCell ref="A6:A12"/>
    <mergeCell ref="B3:B5"/>
    <mergeCell ref="B6:B12"/>
    <mergeCell ref="A13:A15"/>
    <mergeCell ref="B13:B15"/>
    <mergeCell ref="B16:B19"/>
    <mergeCell ref="A16:A19"/>
    <mergeCell ref="A26:D26"/>
    <mergeCell ref="K46:L46"/>
    <mergeCell ref="M46:N46"/>
    <mergeCell ref="A47:D47"/>
    <mergeCell ref="E47:F47"/>
    <mergeCell ref="G47:H47"/>
    <mergeCell ref="I47:J47"/>
    <mergeCell ref="K47:L47"/>
    <mergeCell ref="M47:N47"/>
    <mergeCell ref="A45:D45"/>
    <mergeCell ref="A46:D46"/>
    <mergeCell ref="E46:F46"/>
    <mergeCell ref="G46:H46"/>
    <mergeCell ref="I46:J46"/>
    <mergeCell ref="A1:O1"/>
    <mergeCell ref="E3:L3"/>
    <mergeCell ref="E4:F4"/>
    <mergeCell ref="G4:H4"/>
    <mergeCell ref="I4:J4"/>
    <mergeCell ref="K4:L4"/>
    <mergeCell ref="A3:A5"/>
    <mergeCell ref="C3:C5"/>
    <mergeCell ref="M3:M4"/>
    <mergeCell ref="N3:N5"/>
    <mergeCell ref="O3: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zoomScale="90" zoomScaleNormal="90" workbookViewId="0">
      <selection activeCell="C20" sqref="C20"/>
    </sheetView>
  </sheetViews>
  <sheetFormatPr defaultColWidth="9" defaultRowHeight="15"/>
  <cols>
    <col min="1" max="1" width="5.42578125" customWidth="1"/>
    <col min="2" max="2" width="14.28515625" customWidth="1"/>
    <col min="3" max="3" width="19.7109375" customWidth="1"/>
    <col min="4" max="4" width="19.5703125" customWidth="1"/>
    <col min="5" max="20" width="6.7109375" customWidth="1"/>
  </cols>
  <sheetData>
    <row r="1" spans="1:20" ht="42" customHeight="1">
      <c r="A1" s="149" t="s">
        <v>34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3" spans="1:20">
      <c r="A3" s="203" t="s">
        <v>1</v>
      </c>
      <c r="B3" s="203" t="s">
        <v>2</v>
      </c>
      <c r="C3" s="194" t="s">
        <v>3</v>
      </c>
      <c r="D3" s="194" t="s">
        <v>4</v>
      </c>
      <c r="E3" s="191" t="s">
        <v>5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3"/>
      <c r="Q3" s="194" t="s">
        <v>6</v>
      </c>
      <c r="R3" s="238" t="s">
        <v>35</v>
      </c>
      <c r="S3" s="194" t="s">
        <v>7</v>
      </c>
      <c r="T3" s="194" t="s">
        <v>8</v>
      </c>
    </row>
    <row r="4" spans="1:20">
      <c r="A4" s="204"/>
      <c r="B4" s="204"/>
      <c r="C4" s="196"/>
      <c r="D4" s="196"/>
      <c r="E4" s="191" t="s">
        <v>9</v>
      </c>
      <c r="F4" s="192"/>
      <c r="G4" s="193"/>
      <c r="H4" s="191" t="s">
        <v>10</v>
      </c>
      <c r="I4" s="192"/>
      <c r="J4" s="193"/>
      <c r="K4" s="191" t="s">
        <v>11</v>
      </c>
      <c r="L4" s="192"/>
      <c r="M4" s="193"/>
      <c r="N4" s="191" t="s">
        <v>12</v>
      </c>
      <c r="O4" s="192"/>
      <c r="P4" s="193"/>
      <c r="Q4" s="195"/>
      <c r="R4" s="239"/>
      <c r="S4" s="196"/>
      <c r="T4" s="196"/>
    </row>
    <row r="5" spans="1:20" ht="38.25">
      <c r="A5" s="205"/>
      <c r="B5" s="205"/>
      <c r="C5" s="196"/>
      <c r="D5" s="195"/>
      <c r="E5" s="4" t="s">
        <v>13</v>
      </c>
      <c r="F5" s="85" t="s">
        <v>36</v>
      </c>
      <c r="G5" s="4" t="s">
        <v>14</v>
      </c>
      <c r="H5" s="4" t="s">
        <v>13</v>
      </c>
      <c r="I5" s="85" t="s">
        <v>36</v>
      </c>
      <c r="J5" s="4" t="s">
        <v>15</v>
      </c>
      <c r="K5" s="4" t="s">
        <v>13</v>
      </c>
      <c r="L5" s="85" t="s">
        <v>36</v>
      </c>
      <c r="M5" s="4" t="s">
        <v>15</v>
      </c>
      <c r="N5" s="4" t="s">
        <v>13</v>
      </c>
      <c r="O5" s="4" t="s">
        <v>36</v>
      </c>
      <c r="P5" s="4" t="s">
        <v>15</v>
      </c>
      <c r="Q5" s="4" t="s">
        <v>16</v>
      </c>
      <c r="R5" s="240"/>
      <c r="S5" s="196"/>
      <c r="T5" s="196"/>
    </row>
    <row r="6" spans="1:20">
      <c r="A6" s="204">
        <v>1</v>
      </c>
      <c r="B6" s="204"/>
      <c r="C6" s="86"/>
      <c r="D6" s="210"/>
      <c r="E6" s="214"/>
      <c r="F6" s="219"/>
      <c r="G6" s="224"/>
      <c r="H6" s="214"/>
      <c r="I6" s="229"/>
      <c r="J6" s="224"/>
      <c r="K6" s="214"/>
      <c r="L6" s="219"/>
      <c r="M6" s="224"/>
      <c r="N6" s="214"/>
      <c r="O6" s="233"/>
      <c r="P6" s="224"/>
      <c r="Q6" s="214"/>
      <c r="R6" s="241"/>
      <c r="S6" s="233"/>
      <c r="T6" s="244"/>
    </row>
    <row r="7" spans="1:20">
      <c r="A7" s="204"/>
      <c r="B7" s="204"/>
      <c r="C7" s="13"/>
      <c r="D7" s="211"/>
      <c r="E7" s="215"/>
      <c r="F7" s="220"/>
      <c r="G7" s="225"/>
      <c r="H7" s="215"/>
      <c r="I7" s="230"/>
      <c r="J7" s="225"/>
      <c r="K7" s="215"/>
      <c r="L7" s="220"/>
      <c r="M7" s="225"/>
      <c r="N7" s="215"/>
      <c r="O7" s="234"/>
      <c r="P7" s="225"/>
      <c r="Q7" s="215"/>
      <c r="R7" s="242"/>
      <c r="S7" s="234"/>
      <c r="T7" s="245"/>
    </row>
    <row r="8" spans="1:20">
      <c r="A8" s="204"/>
      <c r="B8" s="205"/>
      <c r="C8" s="14"/>
      <c r="D8" s="212"/>
      <c r="E8" s="215"/>
      <c r="F8" s="220"/>
      <c r="G8" s="225"/>
      <c r="H8" s="215"/>
      <c r="I8" s="230"/>
      <c r="J8" s="225"/>
      <c r="K8" s="215"/>
      <c r="L8" s="220"/>
      <c r="M8" s="225"/>
      <c r="N8" s="215"/>
      <c r="O8" s="234"/>
      <c r="P8" s="225"/>
      <c r="Q8" s="215"/>
      <c r="R8" s="242"/>
      <c r="S8" s="234"/>
      <c r="T8" s="245"/>
    </row>
    <row r="9" spans="1:20">
      <c r="A9" s="203" t="s">
        <v>37</v>
      </c>
      <c r="B9" s="203"/>
      <c r="C9" s="206"/>
      <c r="D9" s="213"/>
      <c r="E9" s="216"/>
      <c r="F9" s="221"/>
      <c r="G9" s="226"/>
      <c r="H9" s="216"/>
      <c r="I9" s="221"/>
      <c r="J9" s="226"/>
      <c r="K9" s="216"/>
      <c r="L9" s="231"/>
      <c r="M9" s="226"/>
      <c r="N9" s="216"/>
      <c r="O9" s="235"/>
      <c r="P9" s="226"/>
      <c r="Q9" s="216"/>
      <c r="R9" s="241"/>
      <c r="S9" s="235"/>
      <c r="T9" s="246"/>
    </row>
    <row r="10" spans="1:20">
      <c r="A10" s="204"/>
      <c r="B10" s="204"/>
      <c r="C10" s="207"/>
      <c r="D10" s="213"/>
      <c r="E10" s="217"/>
      <c r="F10" s="222"/>
      <c r="G10" s="227"/>
      <c r="H10" s="217"/>
      <c r="I10" s="222"/>
      <c r="J10" s="227"/>
      <c r="K10" s="217"/>
      <c r="L10" s="232"/>
      <c r="M10" s="227"/>
      <c r="N10" s="217"/>
      <c r="O10" s="236"/>
      <c r="P10" s="227"/>
      <c r="Q10" s="217"/>
      <c r="R10" s="242"/>
      <c r="S10" s="236"/>
      <c r="T10" s="247"/>
    </row>
    <row r="11" spans="1:20">
      <c r="A11" s="204"/>
      <c r="B11" s="204"/>
      <c r="C11" s="208"/>
      <c r="D11" s="213"/>
      <c r="E11" s="217"/>
      <c r="F11" s="222"/>
      <c r="G11" s="227"/>
      <c r="H11" s="217"/>
      <c r="I11" s="222"/>
      <c r="J11" s="227"/>
      <c r="K11" s="217"/>
      <c r="L11" s="232"/>
      <c r="M11" s="227"/>
      <c r="N11" s="217"/>
      <c r="O11" s="236"/>
      <c r="P11" s="227"/>
      <c r="Q11" s="217"/>
      <c r="R11" s="242"/>
      <c r="S11" s="236"/>
      <c r="T11" s="247"/>
    </row>
    <row r="12" spans="1:20">
      <c r="A12" s="204"/>
      <c r="B12" s="204"/>
      <c r="C12" s="207"/>
      <c r="D12" s="213"/>
      <c r="E12" s="217"/>
      <c r="F12" s="222"/>
      <c r="G12" s="227"/>
      <c r="H12" s="217"/>
      <c r="I12" s="222"/>
      <c r="J12" s="227"/>
      <c r="K12" s="217"/>
      <c r="L12" s="232"/>
      <c r="M12" s="227"/>
      <c r="N12" s="217"/>
      <c r="O12" s="236"/>
      <c r="P12" s="227"/>
      <c r="Q12" s="217"/>
      <c r="R12" s="242"/>
      <c r="S12" s="236"/>
      <c r="T12" s="247"/>
    </row>
    <row r="13" spans="1:20">
      <c r="A13" s="204"/>
      <c r="B13" s="204"/>
      <c r="C13" s="208"/>
      <c r="D13" s="213"/>
      <c r="E13" s="217"/>
      <c r="F13" s="222"/>
      <c r="G13" s="227"/>
      <c r="H13" s="217"/>
      <c r="I13" s="222"/>
      <c r="J13" s="227"/>
      <c r="K13" s="217"/>
      <c r="L13" s="232"/>
      <c r="M13" s="227"/>
      <c r="N13" s="217"/>
      <c r="O13" s="236"/>
      <c r="P13" s="227"/>
      <c r="Q13" s="217"/>
      <c r="R13" s="242"/>
      <c r="S13" s="236"/>
      <c r="T13" s="247"/>
    </row>
    <row r="14" spans="1:20">
      <c r="A14" s="205"/>
      <c r="B14" s="205"/>
      <c r="C14" s="209"/>
      <c r="D14" s="213"/>
      <c r="E14" s="218"/>
      <c r="F14" s="223"/>
      <c r="G14" s="228"/>
      <c r="H14" s="218"/>
      <c r="I14" s="223"/>
      <c r="J14" s="228"/>
      <c r="K14" s="218"/>
      <c r="L14" s="223"/>
      <c r="M14" s="228"/>
      <c r="N14" s="218"/>
      <c r="O14" s="237"/>
      <c r="P14" s="228"/>
      <c r="Q14" s="218"/>
      <c r="R14" s="243"/>
      <c r="S14" s="237"/>
      <c r="T14" s="248"/>
    </row>
    <row r="15" spans="1:20" ht="15.75">
      <c r="A15" s="31"/>
      <c r="B15" s="32"/>
      <c r="C15" s="33"/>
      <c r="D15" s="34"/>
      <c r="E15" s="35"/>
      <c r="F15" s="87"/>
      <c r="G15" s="37"/>
      <c r="H15" s="35"/>
      <c r="I15" s="92"/>
      <c r="J15" s="37"/>
      <c r="K15" s="55"/>
      <c r="L15" s="93"/>
      <c r="M15" s="57"/>
      <c r="N15" s="58"/>
      <c r="O15" s="59"/>
      <c r="P15" s="60"/>
      <c r="Q15" s="35"/>
      <c r="R15" s="94"/>
      <c r="S15" s="72"/>
      <c r="T15" s="73"/>
    </row>
    <row r="16" spans="1:20" ht="15.75">
      <c r="A16" s="197" t="s">
        <v>31</v>
      </c>
      <c r="B16" s="198"/>
      <c r="C16" s="198"/>
      <c r="D16" s="199"/>
      <c r="E16" s="38"/>
      <c r="F16" s="88"/>
      <c r="G16" s="40"/>
      <c r="H16" s="38"/>
      <c r="I16" s="91"/>
      <c r="J16" s="40"/>
      <c r="K16" s="38"/>
      <c r="L16" s="88"/>
      <c r="M16" s="40"/>
      <c r="N16" s="38"/>
      <c r="O16" s="39"/>
      <c r="P16" s="40"/>
      <c r="Q16" s="38"/>
      <c r="R16" s="95"/>
      <c r="S16" s="75"/>
      <c r="T16" s="76"/>
    </row>
    <row r="17" spans="1:20" ht="15.75">
      <c r="A17" s="200" t="s">
        <v>32</v>
      </c>
      <c r="B17" s="201"/>
      <c r="C17" s="201"/>
      <c r="D17" s="202"/>
      <c r="E17" s="38"/>
      <c r="F17" s="89"/>
      <c r="G17" s="42"/>
      <c r="H17" s="43"/>
      <c r="I17" s="89"/>
      <c r="J17" s="42"/>
      <c r="K17" s="43"/>
      <c r="L17" s="89"/>
      <c r="M17" s="42"/>
      <c r="N17" s="43"/>
      <c r="O17" s="41"/>
      <c r="P17" s="61"/>
      <c r="Q17" s="77"/>
      <c r="R17" s="96"/>
      <c r="S17" s="79"/>
      <c r="T17" s="80"/>
    </row>
    <row r="18" spans="1:20" ht="15.75">
      <c r="A18" s="200" t="s">
        <v>33</v>
      </c>
      <c r="B18" s="201"/>
      <c r="C18" s="201"/>
      <c r="D18" s="202"/>
      <c r="E18" s="44"/>
      <c r="F18" s="90"/>
      <c r="G18" s="46"/>
      <c r="H18" s="44"/>
      <c r="I18" s="90"/>
      <c r="J18" s="62"/>
      <c r="K18" s="63"/>
      <c r="L18" s="90"/>
      <c r="M18" s="62"/>
      <c r="N18" s="44"/>
      <c r="O18" s="45"/>
      <c r="P18" s="62"/>
      <c r="Q18" s="81"/>
      <c r="R18" s="97"/>
      <c r="S18" s="83"/>
      <c r="T18" s="84"/>
    </row>
  </sheetData>
  <mergeCells count="58">
    <mergeCell ref="S6:S8"/>
    <mergeCell ref="S9:S14"/>
    <mergeCell ref="T3:T5"/>
    <mergeCell ref="T6:T8"/>
    <mergeCell ref="T9:T14"/>
    <mergeCell ref="Q6:Q8"/>
    <mergeCell ref="Q9:Q14"/>
    <mergeCell ref="R3:R5"/>
    <mergeCell ref="R6:R8"/>
    <mergeCell ref="R9:R14"/>
    <mergeCell ref="N6:N8"/>
    <mergeCell ref="N9:N14"/>
    <mergeCell ref="O6:O8"/>
    <mergeCell ref="O9:O14"/>
    <mergeCell ref="P6:P8"/>
    <mergeCell ref="P9:P14"/>
    <mergeCell ref="K6:K8"/>
    <mergeCell ref="K9:K14"/>
    <mergeCell ref="L6:L8"/>
    <mergeCell ref="L9:L14"/>
    <mergeCell ref="M6:M8"/>
    <mergeCell ref="M9:M14"/>
    <mergeCell ref="H6:H8"/>
    <mergeCell ref="H9:H14"/>
    <mergeCell ref="I6:I8"/>
    <mergeCell ref="I9:I14"/>
    <mergeCell ref="J6:J8"/>
    <mergeCell ref="J9:J14"/>
    <mergeCell ref="E6:E8"/>
    <mergeCell ref="E9:E14"/>
    <mergeCell ref="F6:F8"/>
    <mergeCell ref="F9:F14"/>
    <mergeCell ref="G6:G8"/>
    <mergeCell ref="G9:G14"/>
    <mergeCell ref="A16:D16"/>
    <mergeCell ref="A17:D17"/>
    <mergeCell ref="A18:D18"/>
    <mergeCell ref="A3:A5"/>
    <mergeCell ref="A6:A8"/>
    <mergeCell ref="A9:A14"/>
    <mergeCell ref="B3:B5"/>
    <mergeCell ref="B6:B8"/>
    <mergeCell ref="B9:B14"/>
    <mergeCell ref="C3:C5"/>
    <mergeCell ref="C9:C10"/>
    <mergeCell ref="C11:C12"/>
    <mergeCell ref="C13:C14"/>
    <mergeCell ref="D3:D5"/>
    <mergeCell ref="D6:D8"/>
    <mergeCell ref="D9:D14"/>
    <mergeCell ref="A1:T1"/>
    <mergeCell ref="E3:P3"/>
    <mergeCell ref="E4:G4"/>
    <mergeCell ref="H4:J4"/>
    <mergeCell ref="K4:M4"/>
    <mergeCell ref="N4:P4"/>
    <mergeCell ref="Q3:Q4"/>
    <mergeCell ref="S3:S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10" zoomScale="120" zoomScaleNormal="120" workbookViewId="0">
      <selection activeCell="U4" sqref="U4"/>
    </sheetView>
  </sheetViews>
  <sheetFormatPr defaultColWidth="9" defaultRowHeight="15"/>
  <cols>
    <col min="1" max="1" width="2.7109375" customWidth="1"/>
    <col min="2" max="2" width="13.5703125" customWidth="1"/>
    <col min="3" max="3" width="17.7109375" customWidth="1"/>
    <col min="4" max="4" width="13.42578125" customWidth="1"/>
    <col min="5" max="5" width="3.7109375" customWidth="1"/>
    <col min="6" max="6" width="6.28515625" customWidth="1"/>
    <col min="7" max="7" width="5.42578125" customWidth="1"/>
    <col min="8" max="8" width="3.7109375" customWidth="1"/>
    <col min="9" max="9" width="6.42578125" customWidth="1"/>
    <col min="10" max="10" width="6.28515625" customWidth="1"/>
    <col min="11" max="11" width="3.7109375" customWidth="1"/>
    <col min="12" max="12" width="6.42578125" customWidth="1"/>
    <col min="13" max="13" width="5.7109375" customWidth="1"/>
    <col min="14" max="14" width="3.7109375" customWidth="1"/>
    <col min="15" max="15" width="6.28515625" customWidth="1"/>
    <col min="16" max="16" width="5.7109375" customWidth="1"/>
    <col min="17" max="17" width="5.42578125" customWidth="1"/>
    <col min="18" max="18" width="6.28515625" customWidth="1"/>
    <col min="19" max="19" width="6" customWidth="1"/>
    <col min="20" max="20" width="6.28515625" customWidth="1"/>
  </cols>
  <sheetData>
    <row r="1" spans="1:20" ht="37.5" customHeight="1">
      <c r="A1" s="149" t="s">
        <v>72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3" spans="1:20">
      <c r="A3" s="203" t="s">
        <v>1</v>
      </c>
      <c r="B3" s="203" t="s">
        <v>2</v>
      </c>
      <c r="C3" s="194" t="s">
        <v>3</v>
      </c>
      <c r="D3" s="194" t="s">
        <v>4</v>
      </c>
      <c r="E3" s="191" t="s">
        <v>5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3"/>
      <c r="Q3" s="194" t="s">
        <v>6</v>
      </c>
      <c r="R3" s="194" t="s">
        <v>35</v>
      </c>
      <c r="S3" s="194" t="s">
        <v>7</v>
      </c>
      <c r="T3" s="194" t="s">
        <v>8</v>
      </c>
    </row>
    <row r="4" spans="1:20" ht="32.65" customHeight="1">
      <c r="A4" s="204"/>
      <c r="B4" s="204"/>
      <c r="C4" s="196"/>
      <c r="D4" s="196"/>
      <c r="E4" s="191" t="s">
        <v>9</v>
      </c>
      <c r="F4" s="192"/>
      <c r="G4" s="193"/>
      <c r="H4" s="191" t="s">
        <v>10</v>
      </c>
      <c r="I4" s="192"/>
      <c r="J4" s="193"/>
      <c r="K4" s="191" t="s">
        <v>11</v>
      </c>
      <c r="L4" s="192"/>
      <c r="M4" s="193"/>
      <c r="N4" s="191" t="s">
        <v>12</v>
      </c>
      <c r="O4" s="192"/>
      <c r="P4" s="193"/>
      <c r="Q4" s="195"/>
      <c r="R4" s="196"/>
      <c r="S4" s="196"/>
      <c r="T4" s="196"/>
    </row>
    <row r="5" spans="1:20" ht="38.25">
      <c r="A5" s="205"/>
      <c r="B5" s="205"/>
      <c r="C5" s="196"/>
      <c r="D5" s="195"/>
      <c r="E5" s="4" t="s">
        <v>13</v>
      </c>
      <c r="F5" s="4" t="s">
        <v>36</v>
      </c>
      <c r="G5" s="4" t="s">
        <v>14</v>
      </c>
      <c r="H5" s="4" t="s">
        <v>13</v>
      </c>
      <c r="I5" s="4" t="s">
        <v>36</v>
      </c>
      <c r="J5" s="4" t="s">
        <v>15</v>
      </c>
      <c r="K5" s="4" t="s">
        <v>13</v>
      </c>
      <c r="L5" s="4" t="s">
        <v>36</v>
      </c>
      <c r="M5" s="4" t="s">
        <v>15</v>
      </c>
      <c r="N5" s="4" t="s">
        <v>13</v>
      </c>
      <c r="O5" s="4" t="s">
        <v>36</v>
      </c>
      <c r="P5" s="4" t="s">
        <v>15</v>
      </c>
      <c r="Q5" s="4" t="s">
        <v>16</v>
      </c>
      <c r="R5" s="195"/>
      <c r="S5" s="196"/>
      <c r="T5" s="196"/>
    </row>
    <row r="6" spans="1:20" ht="57.75" customHeight="1">
      <c r="A6" s="2"/>
      <c r="B6" s="203" t="s">
        <v>17</v>
      </c>
      <c r="C6" s="5" t="s">
        <v>18</v>
      </c>
      <c r="D6" s="6" t="s">
        <v>38</v>
      </c>
      <c r="E6" s="7"/>
      <c r="F6" s="8"/>
      <c r="G6" s="9"/>
      <c r="H6" s="10"/>
      <c r="I6" s="8"/>
      <c r="J6" s="9"/>
      <c r="K6" s="7">
        <v>2</v>
      </c>
      <c r="L6" s="8">
        <v>1</v>
      </c>
      <c r="M6" s="47">
        <v>15</v>
      </c>
      <c r="N6" s="10"/>
      <c r="O6" s="8"/>
      <c r="P6" s="9"/>
      <c r="Q6" s="7">
        <v>2</v>
      </c>
      <c r="R6" s="64">
        <v>1</v>
      </c>
      <c r="S6" s="65">
        <v>15</v>
      </c>
      <c r="T6" s="66">
        <f>Q6/Q23</f>
        <v>0.18181818181818182</v>
      </c>
    </row>
    <row r="7" spans="1:20" ht="54" customHeight="1">
      <c r="A7" s="204">
        <v>1</v>
      </c>
      <c r="B7" s="204"/>
      <c r="C7" s="11" t="s">
        <v>19</v>
      </c>
      <c r="D7" s="210" t="s">
        <v>39</v>
      </c>
      <c r="E7" s="214"/>
      <c r="F7" s="251"/>
      <c r="G7" s="224"/>
      <c r="H7" s="214">
        <v>2</v>
      </c>
      <c r="I7" s="258">
        <v>2</v>
      </c>
      <c r="J7" s="224">
        <v>10</v>
      </c>
      <c r="K7" s="214"/>
      <c r="L7" s="251"/>
      <c r="M7" s="224"/>
      <c r="N7" s="214"/>
      <c r="O7" s="233"/>
      <c r="P7" s="224"/>
      <c r="Q7" s="214">
        <v>2</v>
      </c>
      <c r="R7" s="272">
        <v>2</v>
      </c>
      <c r="S7" s="233">
        <f>G7+J7</f>
        <v>10</v>
      </c>
      <c r="T7" s="244">
        <f>Q7/Q23</f>
        <v>0.18181818181818182</v>
      </c>
    </row>
    <row r="8" spans="1:20">
      <c r="A8" s="204"/>
      <c r="B8" s="204"/>
      <c r="C8" s="13" t="s">
        <v>22</v>
      </c>
      <c r="D8" s="211"/>
      <c r="E8" s="215"/>
      <c r="F8" s="252"/>
      <c r="G8" s="225"/>
      <c r="H8" s="215"/>
      <c r="I8" s="259"/>
      <c r="J8" s="225"/>
      <c r="K8" s="215"/>
      <c r="L8" s="252"/>
      <c r="M8" s="225"/>
      <c r="N8" s="215"/>
      <c r="O8" s="234"/>
      <c r="P8" s="225"/>
      <c r="Q8" s="215"/>
      <c r="R8" s="273"/>
      <c r="S8" s="234"/>
      <c r="T8" s="245"/>
    </row>
    <row r="9" spans="1:20" ht="21.6" customHeight="1">
      <c r="A9" s="204"/>
      <c r="B9" s="205"/>
      <c r="C9" s="14" t="s">
        <v>23</v>
      </c>
      <c r="D9" s="212"/>
      <c r="E9" s="249"/>
      <c r="F9" s="253"/>
      <c r="G9" s="256"/>
      <c r="H9" s="249"/>
      <c r="I9" s="260"/>
      <c r="J9" s="256"/>
      <c r="K9" s="249"/>
      <c r="L9" s="253"/>
      <c r="M9" s="256"/>
      <c r="N9" s="249"/>
      <c r="O9" s="266"/>
      <c r="P9" s="256"/>
      <c r="Q9" s="249"/>
      <c r="R9" s="274"/>
      <c r="S9" s="266"/>
      <c r="T9" s="268"/>
    </row>
    <row r="10" spans="1:20">
      <c r="A10" s="203">
        <v>2</v>
      </c>
      <c r="B10" s="203" t="s">
        <v>40</v>
      </c>
      <c r="C10" s="206" t="s">
        <v>41</v>
      </c>
      <c r="D10" s="213" t="s">
        <v>42</v>
      </c>
      <c r="E10" s="250">
        <v>1</v>
      </c>
      <c r="F10" s="254">
        <v>1</v>
      </c>
      <c r="G10" s="257">
        <v>5</v>
      </c>
      <c r="H10" s="250">
        <v>1</v>
      </c>
      <c r="I10" s="254">
        <v>1</v>
      </c>
      <c r="J10" s="257">
        <v>10</v>
      </c>
      <c r="K10" s="250"/>
      <c r="L10" s="264"/>
      <c r="M10" s="257"/>
      <c r="N10" s="250"/>
      <c r="O10" s="267"/>
      <c r="P10" s="257"/>
      <c r="Q10" s="250">
        <v>2</v>
      </c>
      <c r="R10" s="272">
        <v>2</v>
      </c>
      <c r="S10" s="267">
        <f>G10+J10+M10</f>
        <v>15</v>
      </c>
      <c r="T10" s="269">
        <f>Q10/Q23</f>
        <v>0.18181818181818182</v>
      </c>
    </row>
    <row r="11" spans="1:20">
      <c r="A11" s="204"/>
      <c r="B11" s="204"/>
      <c r="C11" s="207"/>
      <c r="D11" s="213"/>
      <c r="E11" s="217"/>
      <c r="F11" s="255"/>
      <c r="G11" s="227"/>
      <c r="H11" s="217"/>
      <c r="I11" s="261"/>
      <c r="J11" s="227"/>
      <c r="K11" s="217"/>
      <c r="L11" s="265"/>
      <c r="M11" s="227"/>
      <c r="N11" s="217"/>
      <c r="O11" s="236"/>
      <c r="P11" s="227"/>
      <c r="Q11" s="217"/>
      <c r="R11" s="273"/>
      <c r="S11" s="236"/>
      <c r="T11" s="247"/>
    </row>
    <row r="12" spans="1:20">
      <c r="A12" s="204"/>
      <c r="B12" s="204"/>
      <c r="C12" s="208" t="s">
        <v>43</v>
      </c>
      <c r="D12" s="213"/>
      <c r="E12" s="217"/>
      <c r="F12" s="255"/>
      <c r="G12" s="227"/>
      <c r="H12" s="217"/>
      <c r="I12" s="261"/>
      <c r="J12" s="227"/>
      <c r="K12" s="217"/>
      <c r="L12" s="265"/>
      <c r="M12" s="227"/>
      <c r="N12" s="217"/>
      <c r="O12" s="236"/>
      <c r="P12" s="227"/>
      <c r="Q12" s="217"/>
      <c r="R12" s="273"/>
      <c r="S12" s="236"/>
      <c r="T12" s="247"/>
    </row>
    <row r="13" spans="1:20">
      <c r="A13" s="204"/>
      <c r="B13" s="204"/>
      <c r="C13" s="207"/>
      <c r="D13" s="213"/>
      <c r="E13" s="217"/>
      <c r="F13" s="255"/>
      <c r="G13" s="227"/>
      <c r="H13" s="217"/>
      <c r="I13" s="261"/>
      <c r="J13" s="227"/>
      <c r="K13" s="217"/>
      <c r="L13" s="265"/>
      <c r="M13" s="227"/>
      <c r="N13" s="217"/>
      <c r="O13" s="236"/>
      <c r="P13" s="227"/>
      <c r="Q13" s="217"/>
      <c r="R13" s="273"/>
      <c r="S13" s="236"/>
      <c r="T13" s="247"/>
    </row>
    <row r="14" spans="1:20">
      <c r="A14" s="204"/>
      <c r="B14" s="204"/>
      <c r="C14" s="208" t="s">
        <v>44</v>
      </c>
      <c r="D14" s="213"/>
      <c r="E14" s="217"/>
      <c r="F14" s="255"/>
      <c r="G14" s="227"/>
      <c r="H14" s="217"/>
      <c r="I14" s="261"/>
      <c r="J14" s="227"/>
      <c r="K14" s="217"/>
      <c r="L14" s="265"/>
      <c r="M14" s="227"/>
      <c r="N14" s="217"/>
      <c r="O14" s="236"/>
      <c r="P14" s="227"/>
      <c r="Q14" s="217"/>
      <c r="R14" s="273"/>
      <c r="S14" s="236"/>
      <c r="T14" s="247"/>
    </row>
    <row r="15" spans="1:20" ht="12.6" customHeight="1">
      <c r="A15" s="205"/>
      <c r="B15" s="205"/>
      <c r="C15" s="209"/>
      <c r="D15" s="213"/>
      <c r="E15" s="217"/>
      <c r="F15" s="255"/>
      <c r="G15" s="227"/>
      <c r="H15" s="217"/>
      <c r="I15" s="261"/>
      <c r="J15" s="227"/>
      <c r="K15" s="217"/>
      <c r="L15" s="261"/>
      <c r="M15" s="227"/>
      <c r="N15" s="217"/>
      <c r="O15" s="236"/>
      <c r="P15" s="227"/>
      <c r="Q15" s="217"/>
      <c r="R15" s="254"/>
      <c r="S15" s="236"/>
      <c r="T15" s="247"/>
    </row>
    <row r="16" spans="1:20" s="1" customFormat="1" ht="57.6" customHeight="1">
      <c r="A16" s="203">
        <v>3</v>
      </c>
      <c r="B16" s="203" t="s">
        <v>24</v>
      </c>
      <c r="C16" s="18" t="s">
        <v>25</v>
      </c>
      <c r="D16" s="12" t="s">
        <v>45</v>
      </c>
      <c r="E16" s="19"/>
      <c r="F16" s="20"/>
      <c r="G16" s="21"/>
      <c r="H16" s="19">
        <v>1</v>
      </c>
      <c r="I16" s="20">
        <v>1</v>
      </c>
      <c r="J16" s="21">
        <v>7</v>
      </c>
      <c r="K16" s="50"/>
      <c r="L16" s="20"/>
      <c r="M16" s="21"/>
      <c r="N16" s="50"/>
      <c r="O16" s="51"/>
      <c r="P16" s="21"/>
      <c r="Q16" s="50">
        <v>1</v>
      </c>
      <c r="R16" s="20">
        <v>1</v>
      </c>
      <c r="S16" s="68">
        <v>7</v>
      </c>
      <c r="T16" s="69">
        <f>Q16/Q23</f>
        <v>9.0909090909090912E-2</v>
      </c>
    </row>
    <row r="17" spans="1:20" ht="43.5" customHeight="1">
      <c r="A17" s="204"/>
      <c r="B17" s="204"/>
      <c r="C17" s="11" t="s">
        <v>26</v>
      </c>
      <c r="D17" s="11" t="s">
        <v>46</v>
      </c>
      <c r="E17" s="22"/>
      <c r="F17" s="23"/>
      <c r="G17" s="22"/>
      <c r="H17" s="22"/>
      <c r="I17" s="52"/>
      <c r="J17" s="22"/>
      <c r="K17" s="22"/>
      <c r="L17" s="52"/>
      <c r="M17" s="22"/>
      <c r="N17" s="22">
        <v>1</v>
      </c>
      <c r="O17" s="52">
        <v>1</v>
      </c>
      <c r="P17" s="22">
        <v>10</v>
      </c>
      <c r="Q17" s="22">
        <v>1</v>
      </c>
      <c r="R17" s="52">
        <v>1</v>
      </c>
      <c r="S17" s="22">
        <f>G17+J17+M17+P17</f>
        <v>10</v>
      </c>
      <c r="T17" s="70">
        <f>Q17/Q23</f>
        <v>9.0909090909090912E-2</v>
      </c>
    </row>
    <row r="18" spans="1:20" ht="44.1" customHeight="1">
      <c r="A18" s="204"/>
      <c r="B18" s="204"/>
      <c r="C18" s="13" t="s">
        <v>28</v>
      </c>
      <c r="D18" s="6" t="s">
        <v>29</v>
      </c>
      <c r="E18" s="24"/>
      <c r="F18" s="25"/>
      <c r="G18" s="24"/>
      <c r="H18" s="24"/>
      <c r="I18" s="53"/>
      <c r="J18" s="24"/>
      <c r="K18" s="262">
        <v>1</v>
      </c>
      <c r="L18" s="52">
        <v>0.5</v>
      </c>
      <c r="M18" s="22">
        <v>6</v>
      </c>
      <c r="N18" s="24"/>
      <c r="O18" s="52"/>
      <c r="P18" s="22"/>
      <c r="Q18" s="262">
        <v>1</v>
      </c>
      <c r="R18" s="52">
        <v>0.5</v>
      </c>
      <c r="S18" s="22">
        <v>6</v>
      </c>
      <c r="T18" s="270">
        <f>Q18/Q23</f>
        <v>9.0909090909090912E-2</v>
      </c>
    </row>
    <row r="19" spans="1:20" ht="44.1" customHeight="1">
      <c r="A19" s="204"/>
      <c r="B19" s="204"/>
      <c r="C19" s="207" t="s">
        <v>47</v>
      </c>
      <c r="D19" s="6" t="s">
        <v>48</v>
      </c>
      <c r="E19" s="24"/>
      <c r="F19" s="25"/>
      <c r="G19" s="24"/>
      <c r="H19" s="24"/>
      <c r="I19" s="53"/>
      <c r="J19" s="24"/>
      <c r="K19" s="263"/>
      <c r="L19" s="52">
        <v>0.5</v>
      </c>
      <c r="M19" s="22">
        <v>6</v>
      </c>
      <c r="N19" s="54"/>
      <c r="O19" s="52"/>
      <c r="P19" s="22"/>
      <c r="Q19" s="263"/>
      <c r="R19" s="52">
        <v>0.5</v>
      </c>
      <c r="S19" s="22">
        <v>6</v>
      </c>
      <c r="T19" s="271"/>
    </row>
    <row r="20" spans="1:20" ht="100.5" customHeight="1">
      <c r="A20" s="204"/>
      <c r="B20" s="205"/>
      <c r="C20" s="209"/>
      <c r="D20" s="6" t="s">
        <v>49</v>
      </c>
      <c r="E20" s="22"/>
      <c r="F20" s="23"/>
      <c r="G20" s="22"/>
      <c r="H20" s="22"/>
      <c r="I20" s="52"/>
      <c r="J20" s="22"/>
      <c r="K20" s="22">
        <v>1</v>
      </c>
      <c r="L20" s="52">
        <v>1</v>
      </c>
      <c r="M20" s="22">
        <v>15</v>
      </c>
      <c r="N20" s="22"/>
      <c r="O20" s="52"/>
      <c r="P20" s="22"/>
      <c r="Q20" s="22">
        <v>1</v>
      </c>
      <c r="R20" s="52">
        <v>1</v>
      </c>
      <c r="S20" s="22">
        <v>15</v>
      </c>
      <c r="T20" s="70">
        <f>Q20/Q23</f>
        <v>9.0909090909090912E-2</v>
      </c>
    </row>
    <row r="21" spans="1:20" ht="32.65" customHeight="1">
      <c r="A21" s="3"/>
      <c r="B21" s="26" t="s">
        <v>50</v>
      </c>
      <c r="C21" s="27" t="s">
        <v>51</v>
      </c>
      <c r="D21" s="28" t="s">
        <v>52</v>
      </c>
      <c r="E21" s="29"/>
      <c r="F21" s="30"/>
      <c r="G21" s="16"/>
      <c r="H21" s="15">
        <v>1</v>
      </c>
      <c r="I21" s="30">
        <v>1</v>
      </c>
      <c r="J21" s="16">
        <v>6</v>
      </c>
      <c r="K21" s="15"/>
      <c r="L21" s="48"/>
      <c r="M21" s="16"/>
      <c r="N21" s="15"/>
      <c r="O21" s="48"/>
      <c r="P21" s="16"/>
      <c r="Q21" s="15">
        <v>1</v>
      </c>
      <c r="R21" s="30">
        <v>1</v>
      </c>
      <c r="S21" s="16">
        <v>6</v>
      </c>
      <c r="T21" s="67">
        <f>Q21/Q23</f>
        <v>9.0909090909090912E-2</v>
      </c>
    </row>
    <row r="22" spans="1:20" ht="15.75">
      <c r="A22" s="31"/>
      <c r="B22" s="32"/>
      <c r="C22" s="33"/>
      <c r="D22" s="34"/>
      <c r="E22" s="35"/>
      <c r="F22" s="36"/>
      <c r="G22" s="37"/>
      <c r="H22" s="35"/>
      <c r="I22" s="17"/>
      <c r="J22" s="37"/>
      <c r="K22" s="55"/>
      <c r="L22" s="56"/>
      <c r="M22" s="57"/>
      <c r="N22" s="58"/>
      <c r="O22" s="59"/>
      <c r="P22" s="60"/>
      <c r="Q22" s="35"/>
      <c r="R22" s="71"/>
      <c r="S22" s="72"/>
      <c r="T22" s="73"/>
    </row>
    <row r="23" spans="1:20" ht="15.75">
      <c r="A23" s="197" t="s">
        <v>31</v>
      </c>
      <c r="B23" s="198"/>
      <c r="C23" s="198"/>
      <c r="D23" s="199"/>
      <c r="E23" s="38">
        <f>SUM(E6:E21)</f>
        <v>1</v>
      </c>
      <c r="F23" s="39"/>
      <c r="G23" s="40">
        <f>SUM(G6:G21)</f>
        <v>5</v>
      </c>
      <c r="H23" s="38">
        <f>SUM(H6:H21)</f>
        <v>5</v>
      </c>
      <c r="I23" s="49"/>
      <c r="J23" s="40">
        <f>SUM(J6:J21)</f>
        <v>33</v>
      </c>
      <c r="K23" s="38">
        <f>SUM(K6:K21)</f>
        <v>4</v>
      </c>
      <c r="L23" s="39"/>
      <c r="M23" s="40">
        <f>SUM(M6:M21)</f>
        <v>42</v>
      </c>
      <c r="N23" s="38">
        <f>SUM(N6:N21)</f>
        <v>1</v>
      </c>
      <c r="O23" s="39"/>
      <c r="P23" s="40">
        <f>SUM(P6:P21)</f>
        <v>10</v>
      </c>
      <c r="Q23" s="38">
        <f>SUM(Q6:Q21)</f>
        <v>11</v>
      </c>
      <c r="R23" s="74"/>
      <c r="S23" s="75">
        <f>SUM(S6:S21)</f>
        <v>90</v>
      </c>
      <c r="T23" s="76">
        <f>SUM(T6:T21)</f>
        <v>1</v>
      </c>
    </row>
    <row r="24" spans="1:20" ht="15.75">
      <c r="A24" s="200" t="s">
        <v>32</v>
      </c>
      <c r="B24" s="201"/>
      <c r="C24" s="201"/>
      <c r="D24" s="202"/>
      <c r="E24" s="38"/>
      <c r="F24" s="41">
        <f>F25/10</f>
        <v>0.1</v>
      </c>
      <c r="G24" s="42"/>
      <c r="H24" s="43"/>
      <c r="I24" s="41">
        <f>I25/10</f>
        <v>0.5</v>
      </c>
      <c r="J24" s="42"/>
      <c r="K24" s="43"/>
      <c r="L24" s="41">
        <f>L25/10</f>
        <v>0.3</v>
      </c>
      <c r="M24" s="42"/>
      <c r="N24" s="43"/>
      <c r="O24" s="41">
        <f>O25/10</f>
        <v>0.1</v>
      </c>
      <c r="P24" s="61"/>
      <c r="Q24" s="77"/>
      <c r="R24" s="78">
        <v>1</v>
      </c>
      <c r="S24" s="79"/>
      <c r="T24" s="80"/>
    </row>
    <row r="25" spans="1:20" ht="15.75">
      <c r="A25" s="200" t="s">
        <v>33</v>
      </c>
      <c r="B25" s="201"/>
      <c r="C25" s="201"/>
      <c r="D25" s="202"/>
      <c r="E25" s="44"/>
      <c r="F25" s="45">
        <f>SUM(F6:F22)</f>
        <v>1</v>
      </c>
      <c r="G25" s="46"/>
      <c r="H25" s="44"/>
      <c r="I25" s="45">
        <f>SUM(I6:I22)</f>
        <v>5</v>
      </c>
      <c r="J25" s="62"/>
      <c r="K25" s="63"/>
      <c r="L25" s="45">
        <f>SUM(L6:L22)</f>
        <v>3</v>
      </c>
      <c r="M25" s="62"/>
      <c r="N25" s="44"/>
      <c r="O25" s="45">
        <f>SUM(O6:O22)</f>
        <v>1</v>
      </c>
      <c r="P25" s="62"/>
      <c r="Q25" s="81"/>
      <c r="R25" s="82">
        <f>SUM(R6:R21)</f>
        <v>10</v>
      </c>
      <c r="S25" s="83"/>
      <c r="T25" s="84"/>
    </row>
  </sheetData>
  <mergeCells count="64">
    <mergeCell ref="T7:T9"/>
    <mergeCell ref="T10:T15"/>
    <mergeCell ref="T18:T19"/>
    <mergeCell ref="Q18:Q19"/>
    <mergeCell ref="R3:R5"/>
    <mergeCell ref="R7:R9"/>
    <mergeCell ref="R10:R15"/>
    <mergeCell ref="S3:S5"/>
    <mergeCell ref="S7:S9"/>
    <mergeCell ref="S10:S15"/>
    <mergeCell ref="O7:O9"/>
    <mergeCell ref="O10:O15"/>
    <mergeCell ref="P7:P9"/>
    <mergeCell ref="P10:P15"/>
    <mergeCell ref="Q3:Q4"/>
    <mergeCell ref="Q7:Q9"/>
    <mergeCell ref="Q10:Q15"/>
    <mergeCell ref="L7:L9"/>
    <mergeCell ref="L10:L15"/>
    <mergeCell ref="M7:M9"/>
    <mergeCell ref="M10:M15"/>
    <mergeCell ref="N7:N9"/>
    <mergeCell ref="N10:N15"/>
    <mergeCell ref="J7:J9"/>
    <mergeCell ref="J10:J15"/>
    <mergeCell ref="K7:K9"/>
    <mergeCell ref="K10:K15"/>
    <mergeCell ref="K18:K19"/>
    <mergeCell ref="G7:G9"/>
    <mergeCell ref="G10:G15"/>
    <mergeCell ref="H7:H9"/>
    <mergeCell ref="H10:H15"/>
    <mergeCell ref="I7:I9"/>
    <mergeCell ref="I10:I15"/>
    <mergeCell ref="D7:D9"/>
    <mergeCell ref="D10:D15"/>
    <mergeCell ref="E7:E9"/>
    <mergeCell ref="E10:E15"/>
    <mergeCell ref="F7:F9"/>
    <mergeCell ref="F10:F15"/>
    <mergeCell ref="A23:D23"/>
    <mergeCell ref="A24:D24"/>
    <mergeCell ref="A25:D25"/>
    <mergeCell ref="A3:A5"/>
    <mergeCell ref="A7:A9"/>
    <mergeCell ref="A10:A15"/>
    <mergeCell ref="A16:A20"/>
    <mergeCell ref="B3:B5"/>
    <mergeCell ref="B6:B9"/>
    <mergeCell ref="B10:B15"/>
    <mergeCell ref="B16:B20"/>
    <mergeCell ref="C3:C5"/>
    <mergeCell ref="C10:C11"/>
    <mergeCell ref="C12:C13"/>
    <mergeCell ref="C14:C15"/>
    <mergeCell ref="C19:C20"/>
    <mergeCell ref="A1:T1"/>
    <mergeCell ref="E3:P3"/>
    <mergeCell ref="E4:G4"/>
    <mergeCell ref="H4:J4"/>
    <mergeCell ref="K4:M4"/>
    <mergeCell ref="N4:P4"/>
    <mergeCell ref="D3:D5"/>
    <mergeCell ref="T3:T5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toanGk1-8</vt:lpstr>
      <vt:lpstr>Sheet2</vt:lpstr>
      <vt:lpstr>toan 8 hk1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Website VnTeach.Com</cp:keywords>
  <dcterms:created xsi:type="dcterms:W3CDTF">2020-11-17T06:47:00Z</dcterms:created>
  <dcterms:modified xsi:type="dcterms:W3CDTF">2022-01-05T15:36:42Z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1BDD3CBE952749DE91031333DBA1129E</vt:lpwstr>
  </property>
  <property fmtid="{D5CDD505-2E9C-101B-9397-08002B2CF9AE}" pid="3" name="KSOProductBuildVer">
    <vt:lpwstr>1033-11.2.0.10323</vt:lpwstr>
  </property>
</Properties>
</file>